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3経理係\203.電力入札\R01 電力入札(R02年度供給）\02 入札公告等\06 契約課依頼\03_訂正公告依頼\様式集\様式集\00_様式集\"/>
    </mc:Choice>
  </mc:AlternateContent>
  <bookViews>
    <workbookView xWindow="-15" yWindow="-15" windowWidth="10245" windowHeight="8250" tabRatio="936"/>
  </bookViews>
  <sheets>
    <sheet name="件名①" sheetId="46" r:id="rId1"/>
    <sheet name="件名② " sheetId="47" r:id="rId2"/>
    <sheet name="件名③ " sheetId="48" r:id="rId3"/>
  </sheets>
  <definedNames>
    <definedName name="_xlnm.Print_Area" localSheetId="0">件名①!$A$1:$L$31</definedName>
    <definedName name="_xlnm.Print_Area" localSheetId="1">'件名② '!$A$1:$L$31</definedName>
    <definedName name="_xlnm.Print_Area" localSheetId="2">'件名③ '!$A$1:$L$31</definedName>
  </definedNames>
  <calcPr calcId="162913"/>
</workbook>
</file>

<file path=xl/calcChain.xml><?xml version="1.0" encoding="utf-8"?>
<calcChain xmlns="http://schemas.openxmlformats.org/spreadsheetml/2006/main">
  <c r="D13" i="46" l="1"/>
  <c r="D14" i="46"/>
  <c r="D15" i="46"/>
  <c r="D16" i="46"/>
  <c r="D17" i="46"/>
  <c r="D18" i="46"/>
  <c r="D19" i="46"/>
  <c r="D20" i="46"/>
  <c r="D21" i="46"/>
  <c r="D22" i="46"/>
  <c r="D23" i="46"/>
  <c r="D24" i="46"/>
  <c r="H13" i="46"/>
  <c r="H14" i="46"/>
  <c r="H15" i="46"/>
  <c r="H16" i="46"/>
  <c r="H17" i="46"/>
  <c r="H18" i="46"/>
  <c r="H19" i="46"/>
  <c r="H20" i="46"/>
  <c r="H21" i="46"/>
  <c r="H22" i="46"/>
  <c r="H23" i="46"/>
  <c r="H24" i="46"/>
  <c r="D13" i="47"/>
  <c r="D14" i="47"/>
  <c r="D15" i="47"/>
  <c r="D16" i="47"/>
  <c r="D17" i="47"/>
  <c r="D18" i="47"/>
  <c r="D19" i="47"/>
  <c r="D20" i="47"/>
  <c r="D21" i="47"/>
  <c r="D22" i="47"/>
  <c r="D23" i="47"/>
  <c r="D24" i="47"/>
  <c r="H13" i="47"/>
  <c r="H14" i="47"/>
  <c r="H15" i="47"/>
  <c r="H16" i="47"/>
  <c r="H17" i="47"/>
  <c r="H18" i="47"/>
  <c r="H19" i="47"/>
  <c r="H20" i="47"/>
  <c r="H21" i="47"/>
  <c r="H22" i="47"/>
  <c r="H23" i="47"/>
  <c r="H24" i="47"/>
  <c r="D13" i="48"/>
  <c r="D14" i="48"/>
  <c r="D15" i="48"/>
  <c r="D16" i="48"/>
  <c r="D17" i="48"/>
  <c r="D18" i="48"/>
  <c r="D19" i="48"/>
  <c r="D20" i="48"/>
  <c r="D21" i="48"/>
  <c r="D22" i="48"/>
  <c r="D23" i="48"/>
  <c r="D24" i="48"/>
  <c r="I25" i="48" l="1"/>
  <c r="H24" i="48"/>
  <c r="J24" i="48" s="1"/>
  <c r="G24" i="48"/>
  <c r="K24" i="48" s="1"/>
  <c r="H23" i="48"/>
  <c r="J23" i="48" s="1"/>
  <c r="G23" i="48"/>
  <c r="H22" i="48"/>
  <c r="J22" i="48" s="1"/>
  <c r="G22" i="48"/>
  <c r="K22" i="48" s="1"/>
  <c r="H21" i="48"/>
  <c r="J21" i="48" s="1"/>
  <c r="G21" i="48"/>
  <c r="H20" i="48"/>
  <c r="J20" i="48" s="1"/>
  <c r="G20" i="48"/>
  <c r="K20" i="48" s="1"/>
  <c r="H19" i="48"/>
  <c r="J19" i="48" s="1"/>
  <c r="G19" i="48"/>
  <c r="H18" i="48"/>
  <c r="J18" i="48" s="1"/>
  <c r="G18" i="48"/>
  <c r="K18" i="48" s="1"/>
  <c r="H17" i="48"/>
  <c r="J17" i="48" s="1"/>
  <c r="G17" i="48"/>
  <c r="H16" i="48"/>
  <c r="J16" i="48" s="1"/>
  <c r="G16" i="48"/>
  <c r="K16" i="48" s="1"/>
  <c r="H15" i="48"/>
  <c r="J15" i="48" s="1"/>
  <c r="G15" i="48"/>
  <c r="H14" i="48"/>
  <c r="J14" i="48" s="1"/>
  <c r="G14" i="48"/>
  <c r="K14" i="48" s="1"/>
  <c r="H13" i="48"/>
  <c r="J13" i="48" s="1"/>
  <c r="G13" i="48"/>
  <c r="I25" i="47"/>
  <c r="J24" i="47"/>
  <c r="G24" i="47"/>
  <c r="J23" i="47"/>
  <c r="G23" i="47"/>
  <c r="J22" i="47"/>
  <c r="G22" i="47"/>
  <c r="J21" i="47"/>
  <c r="G21" i="47"/>
  <c r="J20" i="47"/>
  <c r="G20" i="47"/>
  <c r="J19" i="47"/>
  <c r="G19" i="47"/>
  <c r="J18" i="47"/>
  <c r="G18" i="47"/>
  <c r="J17" i="47"/>
  <c r="G17" i="47"/>
  <c r="J16" i="47"/>
  <c r="G16" i="47"/>
  <c r="J15" i="47"/>
  <c r="G15" i="47"/>
  <c r="J14" i="47"/>
  <c r="G14" i="47"/>
  <c r="J13" i="47"/>
  <c r="G13" i="47"/>
  <c r="I25" i="46"/>
  <c r="J24" i="46"/>
  <c r="G24" i="46"/>
  <c r="J23" i="46"/>
  <c r="G23" i="46"/>
  <c r="J22" i="46"/>
  <c r="G22" i="46"/>
  <c r="J21" i="46"/>
  <c r="G21" i="46"/>
  <c r="J20" i="46"/>
  <c r="G20" i="46"/>
  <c r="J19" i="46"/>
  <c r="G19" i="46"/>
  <c r="J18" i="46"/>
  <c r="G18" i="46"/>
  <c r="J17" i="46"/>
  <c r="G17" i="46"/>
  <c r="J16" i="46"/>
  <c r="G16" i="46"/>
  <c r="J15" i="46"/>
  <c r="G15" i="46"/>
  <c r="J14" i="46"/>
  <c r="G14" i="46"/>
  <c r="J13" i="46"/>
  <c r="G13" i="46"/>
  <c r="K16" i="47" l="1"/>
  <c r="K18" i="47"/>
  <c r="K13" i="46"/>
  <c r="K15" i="46"/>
  <c r="K19" i="46"/>
  <c r="K21" i="46"/>
  <c r="K23" i="46"/>
  <c r="K16" i="46"/>
  <c r="K18" i="46"/>
  <c r="K14" i="46"/>
  <c r="K20" i="46"/>
  <c r="K22" i="46"/>
  <c r="K24" i="46"/>
  <c r="K17" i="46"/>
  <c r="K13" i="48"/>
  <c r="K15" i="48"/>
  <c r="K17" i="48"/>
  <c r="K19" i="48"/>
  <c r="K21" i="48"/>
  <c r="K23" i="48"/>
  <c r="K17" i="47"/>
  <c r="K14" i="47"/>
  <c r="K20" i="47"/>
  <c r="K22" i="47"/>
  <c r="K24" i="47"/>
  <c r="K13" i="47"/>
  <c r="K15" i="47"/>
  <c r="K19" i="47"/>
  <c r="K21" i="47"/>
  <c r="K23" i="47"/>
  <c r="K25" i="46" l="1"/>
  <c r="K26" i="46" s="1"/>
  <c r="K25" i="47"/>
  <c r="K26" i="47" s="1"/>
  <c r="K25" i="48"/>
  <c r="K26" i="48" s="1"/>
</calcChain>
</file>

<file path=xl/sharedStrings.xml><?xml version="1.0" encoding="utf-8"?>
<sst xmlns="http://schemas.openxmlformats.org/spreadsheetml/2006/main" count="207" uniqueCount="78">
  <si>
    <t>契約単価
（円）</t>
    <rPh sb="0" eb="2">
      <t>ケイヤク</t>
    </rPh>
    <rPh sb="2" eb="4">
      <t>タンカ</t>
    </rPh>
    <rPh sb="6" eb="7">
      <t>エン</t>
    </rPh>
    <phoneticPr fontId="2"/>
  </si>
  <si>
    <t>契約電力
（ｋＷ）</t>
    <rPh sb="0" eb="2">
      <t>ケイヤク</t>
    </rPh>
    <rPh sb="2" eb="4">
      <t>デンリョク</t>
    </rPh>
    <phoneticPr fontId="2"/>
  </si>
  <si>
    <t>小計
（円）</t>
    <rPh sb="0" eb="2">
      <t>ショウケイ</t>
    </rPh>
    <rPh sb="4" eb="5">
      <t>エン</t>
    </rPh>
    <phoneticPr fontId="2"/>
  </si>
  <si>
    <t>予定使用電力量
（ｋＷ）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</si>
  <si>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月別電気料金
（円）</t>
    <rPh sb="0" eb="2">
      <t>ツキベツ</t>
    </rPh>
    <rPh sb="2" eb="4">
      <t>デンキ</t>
    </rPh>
    <rPh sb="4" eb="6">
      <t>リョウキン</t>
    </rPh>
    <rPh sb="8" eb="9">
      <t>エン</t>
    </rPh>
    <phoneticPr fontId="2"/>
  </si>
  <si>
    <t>区分</t>
    <rPh sb="0" eb="2">
      <t>クブン</t>
    </rPh>
    <phoneticPr fontId="2"/>
  </si>
  <si>
    <t>期間（月）</t>
    <rPh sb="0" eb="2">
      <t>キカン</t>
    </rPh>
    <rPh sb="3" eb="4">
      <t>ツキ</t>
    </rPh>
    <phoneticPr fontId="2"/>
  </si>
  <si>
    <t>力率
（１００％）</t>
    <rPh sb="0" eb="1">
      <t>チカラ</t>
    </rPh>
    <rPh sb="1" eb="2">
      <t>リツ</t>
    </rPh>
    <phoneticPr fontId="2"/>
  </si>
  <si>
    <t>会社名：</t>
    <rPh sb="0" eb="2">
      <t>カイシャ</t>
    </rPh>
    <rPh sb="2" eb="3">
      <t>メイ</t>
    </rPh>
    <phoneticPr fontId="2"/>
  </si>
  <si>
    <t>基本料金　（円／ｋＷ）</t>
    <rPh sb="0" eb="2">
      <t>キホン</t>
    </rPh>
    <rPh sb="2" eb="4">
      <t>リョウキン</t>
    </rPh>
    <phoneticPr fontId="2"/>
  </si>
  <si>
    <t>契約単価
（円／ｋＷ・月）</t>
    <rPh sb="0" eb="2">
      <t>ケイヤク</t>
    </rPh>
    <rPh sb="2" eb="4">
      <t>タンカ</t>
    </rPh>
    <rPh sb="6" eb="7">
      <t>エン</t>
    </rPh>
    <rPh sb="11" eb="12">
      <t>ツキ</t>
    </rPh>
    <phoneticPr fontId="2"/>
  </si>
  <si>
    <t>Ａ</t>
    <phoneticPr fontId="2"/>
  </si>
  <si>
    <t>Ｂ</t>
    <phoneticPr fontId="2"/>
  </si>
  <si>
    <t>Ｃ</t>
    <phoneticPr fontId="2"/>
  </si>
  <si>
    <t>Ｅ</t>
    <phoneticPr fontId="2"/>
  </si>
  <si>
    <t>Ｆ</t>
    <phoneticPr fontId="2"/>
  </si>
  <si>
    <t>電力量料金　（円／ｋＷｈ）</t>
    <rPh sb="0" eb="2">
      <t>デンリョク</t>
    </rPh>
    <rPh sb="2" eb="3">
      <t>リョウ</t>
    </rPh>
    <phoneticPr fontId="2"/>
  </si>
  <si>
    <t>契約単価兼積算内訳書</t>
    <rPh sb="0" eb="2">
      <t>ケイヤク</t>
    </rPh>
    <rPh sb="2" eb="4">
      <t>タンカ</t>
    </rPh>
    <rPh sb="4" eb="5">
      <t>ケン</t>
    </rPh>
    <rPh sb="5" eb="7">
      <t>セキサン</t>
    </rPh>
    <rPh sb="7" eb="9">
      <t>ウチワケ</t>
    </rPh>
    <rPh sb="9" eb="10">
      <t>ショ</t>
    </rPh>
    <phoneticPr fontId="2"/>
  </si>
  <si>
    <t>※１　力率割引・割増計算は、力率を１００％として積算する。</t>
    <rPh sb="3" eb="4">
      <t>リキ</t>
    </rPh>
    <rPh sb="4" eb="5">
      <t>リツ</t>
    </rPh>
    <rPh sb="5" eb="7">
      <t>ワリビキ</t>
    </rPh>
    <rPh sb="8" eb="10">
      <t>ワリマシ</t>
    </rPh>
    <rPh sb="10" eb="12">
      <t>ケイサン</t>
    </rPh>
    <rPh sb="14" eb="15">
      <t>リキ</t>
    </rPh>
    <rPh sb="15" eb="16">
      <t>リツ</t>
    </rPh>
    <rPh sb="24" eb="26">
      <t>セキサン</t>
    </rPh>
    <phoneticPr fontId="2"/>
  </si>
  <si>
    <t>　基本料金単価（円）</t>
    <rPh sb="1" eb="3">
      <t>キホン</t>
    </rPh>
    <rPh sb="3" eb="5">
      <t>リョウキン</t>
    </rPh>
    <rPh sb="5" eb="7">
      <t>タンカ</t>
    </rPh>
    <rPh sb="8" eb="9">
      <t>エン</t>
    </rPh>
    <phoneticPr fontId="2"/>
  </si>
  <si>
    <t>　夏季電力量料金単価（円）</t>
    <rPh sb="1" eb="3">
      <t>カキ</t>
    </rPh>
    <rPh sb="3" eb="5">
      <t>デンリョク</t>
    </rPh>
    <rPh sb="5" eb="6">
      <t>リョウ</t>
    </rPh>
    <rPh sb="6" eb="8">
      <t>リョウキン</t>
    </rPh>
    <rPh sb="8" eb="10">
      <t>タンカ</t>
    </rPh>
    <rPh sb="11" eb="12">
      <t>エン</t>
    </rPh>
    <phoneticPr fontId="2"/>
  </si>
  <si>
    <t>　その他季電力量料金単価（円）</t>
    <rPh sb="3" eb="4">
      <t>タ</t>
    </rPh>
    <rPh sb="4" eb="5">
      <t>キ</t>
    </rPh>
    <rPh sb="5" eb="7">
      <t>デンリョク</t>
    </rPh>
    <rPh sb="7" eb="8">
      <t>リョウ</t>
    </rPh>
    <rPh sb="8" eb="10">
      <t>リョウキン</t>
    </rPh>
    <rPh sb="10" eb="12">
      <t>タンカ</t>
    </rPh>
    <rPh sb="13" eb="14">
      <t>エン</t>
    </rPh>
    <phoneticPr fontId="2"/>
  </si>
  <si>
    <t>７月～９月の各月</t>
    <rPh sb="1" eb="2">
      <t>ガツ</t>
    </rPh>
    <rPh sb="4" eb="5">
      <t>ガツ</t>
    </rPh>
    <rPh sb="6" eb="8">
      <t>カクツキ</t>
    </rPh>
    <phoneticPr fontId="2"/>
  </si>
  <si>
    <t>夏季以外の各月</t>
    <rPh sb="0" eb="2">
      <t>カキ</t>
    </rPh>
    <rPh sb="2" eb="4">
      <t>イガイ</t>
    </rPh>
    <rPh sb="5" eb="7">
      <t>カクツキ</t>
    </rPh>
    <phoneticPr fontId="2"/>
  </si>
  <si>
    <t>（様式６の２）</t>
    <rPh sb="1" eb="3">
      <t>ヨウシキ</t>
    </rPh>
    <phoneticPr fontId="2"/>
  </si>
  <si>
    <t>・契約単価</t>
    <rPh sb="1" eb="3">
      <t>ケイヤク</t>
    </rPh>
    <rPh sb="3" eb="5">
      <t>タンカ</t>
    </rPh>
    <phoneticPr fontId="2"/>
  </si>
  <si>
    <t>・積算内訳書</t>
    <rPh sb="1" eb="3">
      <t>セキサン</t>
    </rPh>
    <rPh sb="3" eb="6">
      <t>ウチワケショ</t>
    </rPh>
    <phoneticPr fontId="2"/>
  </si>
  <si>
    <t>※４　燃料費調整額及び再生可能エネルギー発電促進賦課金については含まないものとする。</t>
    <rPh sb="3" eb="5">
      <t>ネンリョウ</t>
    </rPh>
    <rPh sb="5" eb="8">
      <t>ヒチョウセイ</t>
    </rPh>
    <rPh sb="8" eb="9">
      <t>ガク</t>
    </rPh>
    <rPh sb="9" eb="10">
      <t>オヨ</t>
    </rPh>
    <rPh sb="11" eb="13">
      <t>サイセイ</t>
    </rPh>
    <rPh sb="13" eb="15">
      <t>カノウ</t>
    </rPh>
    <rPh sb="20" eb="22">
      <t>ハツデン</t>
    </rPh>
    <rPh sb="22" eb="24">
      <t>ソクシン</t>
    </rPh>
    <rPh sb="24" eb="27">
      <t>フカキン</t>
    </rPh>
    <rPh sb="32" eb="33">
      <t>フク</t>
    </rPh>
    <phoneticPr fontId="2"/>
  </si>
  <si>
    <t>※２　各単価は消費税を含む内税単価で、１円未満の端数がある場合は小数点以下第２位までとし、第３位以下は切り捨てるものとする。</t>
    <phoneticPr fontId="2"/>
  </si>
  <si>
    <t>4月</t>
    <rPh sb="1" eb="2">
      <t>ガツ</t>
    </rPh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</si>
  <si>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</si>
  <si>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</si>
  <si>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</si>
  <si>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</si>
  <si>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10月</t>
    <phoneticPr fontId="2"/>
  </si>
  <si>
    <t>11月</t>
    <phoneticPr fontId="2"/>
  </si>
  <si>
    <t>12月</t>
    <phoneticPr fontId="2"/>
  </si>
  <si>
    <t>2月</t>
    <phoneticPr fontId="2"/>
  </si>
  <si>
    <t>合 計</t>
    <rPh sb="0" eb="3">
      <t>ゴウケイ</t>
    </rPh>
    <phoneticPr fontId="2"/>
  </si>
  <si>
    <t>（税込）</t>
    <rPh sb="1" eb="3">
      <t>ゼイコミ</t>
    </rPh>
    <phoneticPr fontId="2"/>
  </si>
  <si>
    <t>Ａ</t>
    <phoneticPr fontId="2"/>
  </si>
  <si>
    <t>Ｃ</t>
    <phoneticPr fontId="2"/>
  </si>
  <si>
    <t>Ｇ＝Ｅ×Ｆ</t>
    <phoneticPr fontId="2"/>
  </si>
  <si>
    <t>令和2年</t>
    <rPh sb="0" eb="2">
      <t>レイワ</t>
    </rPh>
    <rPh sb="3" eb="4">
      <t>ネン</t>
    </rPh>
    <phoneticPr fontId="2"/>
  </si>
  <si>
    <t>5月</t>
    <phoneticPr fontId="2"/>
  </si>
  <si>
    <t>令和3年</t>
    <rPh sb="0" eb="2">
      <t>レイワ</t>
    </rPh>
    <rPh sb="3" eb="4">
      <t>ネン</t>
    </rPh>
    <phoneticPr fontId="2"/>
  </si>
  <si>
    <t>1月</t>
    <phoneticPr fontId="2"/>
  </si>
  <si>
    <t>3月</t>
    <phoneticPr fontId="2"/>
  </si>
  <si>
    <t>-</t>
    <phoneticPr fontId="2"/>
  </si>
  <si>
    <t>　年 額 合 計</t>
    <phoneticPr fontId="2"/>
  </si>
  <si>
    <r>
      <t xml:space="preserve">入札金額
</t>
    </r>
    <r>
      <rPr>
        <sz val="9"/>
        <rFont val="ＭＳ Ｐ明朝"/>
        <family val="1"/>
        <charset val="128"/>
      </rPr>
      <t>（年額合計×100／110）</t>
    </r>
    <rPh sb="0" eb="1">
      <t>イ</t>
    </rPh>
    <rPh sb="1" eb="2">
      <t>サツ</t>
    </rPh>
    <rPh sb="2" eb="3">
      <t>キン</t>
    </rPh>
    <rPh sb="3" eb="4">
      <t>ガク</t>
    </rPh>
    <rPh sb="6" eb="8">
      <t>ネンガク</t>
    </rPh>
    <rPh sb="8" eb="10">
      <t>ゴウケイ</t>
    </rPh>
    <phoneticPr fontId="2"/>
  </si>
  <si>
    <t>※３　各月毎の月額計算結果によって生じる１円未満の端数は切り捨てるものとする。</t>
    <phoneticPr fontId="2"/>
  </si>
  <si>
    <t>※５　入札金額は、年額合計を１００/１１０（１円未満切り捨て）とした金額とする。</t>
    <rPh sb="3" eb="5">
      <t>ニュウサツ</t>
    </rPh>
    <rPh sb="5" eb="7">
      <t>キンガク</t>
    </rPh>
    <rPh sb="9" eb="11">
      <t>ネンガク</t>
    </rPh>
    <rPh sb="11" eb="13">
      <t>ゴウケイ</t>
    </rPh>
    <rPh sb="23" eb="24">
      <t>エン</t>
    </rPh>
    <rPh sb="24" eb="26">
      <t>ミマン</t>
    </rPh>
    <rPh sb="26" eb="27">
      <t>キ</t>
    </rPh>
    <rPh sb="28" eb="29">
      <t>ス</t>
    </rPh>
    <rPh sb="34" eb="36">
      <t>キンガク</t>
    </rPh>
    <phoneticPr fontId="2"/>
  </si>
  <si>
    <t>Ｂ</t>
    <phoneticPr fontId="2"/>
  </si>
  <si>
    <t>Ｆ</t>
    <phoneticPr fontId="2"/>
  </si>
  <si>
    <t>7月</t>
    <phoneticPr fontId="2"/>
  </si>
  <si>
    <t>8月</t>
    <phoneticPr fontId="2"/>
  </si>
  <si>
    <t>9月</t>
    <phoneticPr fontId="2"/>
  </si>
  <si>
    <t>10月</t>
    <phoneticPr fontId="2"/>
  </si>
  <si>
    <t>11月</t>
    <phoneticPr fontId="2"/>
  </si>
  <si>
    <t>2月</t>
    <phoneticPr fontId="2"/>
  </si>
  <si>
    <t>3月</t>
    <phoneticPr fontId="2"/>
  </si>
  <si>
    <t>-</t>
    <phoneticPr fontId="2"/>
  </si>
  <si>
    <t>※２　各単価は消費税を含む内税単価で、１円未満の端数がある場合は小数点以下第２位までとし、第３位以下は切り捨てるものとする。</t>
    <phoneticPr fontId="2"/>
  </si>
  <si>
    <t>※３　各月毎の月額計算結果によって生じる１円未満の端数は切り捨てるものとする。</t>
    <phoneticPr fontId="2"/>
  </si>
  <si>
    <t>Ｂ</t>
    <phoneticPr fontId="2"/>
  </si>
  <si>
    <t>Ｅ</t>
    <phoneticPr fontId="2"/>
  </si>
  <si>
    <t>5月</t>
    <phoneticPr fontId="2"/>
  </si>
  <si>
    <t>6月</t>
    <phoneticPr fontId="2"/>
  </si>
  <si>
    <t>3月</t>
    <phoneticPr fontId="2"/>
  </si>
  <si>
    <t>-</t>
    <phoneticPr fontId="2"/>
  </si>
  <si>
    <t>　年 額 合 計</t>
    <phoneticPr fontId="2"/>
  </si>
  <si>
    <t>※２　各単価は消費税を含む内税単価で、１円未満の端数がある場合は小数点以下第２位までとし、第３位以下は切り捨てるものとする。</t>
    <phoneticPr fontId="2"/>
  </si>
  <si>
    <t>件名： ①新潟市立学校で使用する電力の供給（松浜小学校 外52校）</t>
    <rPh sb="0" eb="2">
      <t>ケンメイ</t>
    </rPh>
    <rPh sb="5" eb="9">
      <t>ニイガタシリツ</t>
    </rPh>
    <rPh sb="9" eb="11">
      <t>ガッコウ</t>
    </rPh>
    <rPh sb="12" eb="14">
      <t>シヨウ</t>
    </rPh>
    <rPh sb="16" eb="18">
      <t>デンリョク</t>
    </rPh>
    <rPh sb="19" eb="21">
      <t>キョウキュウ</t>
    </rPh>
    <rPh sb="22" eb="24">
      <t>マツハマ</t>
    </rPh>
    <rPh sb="24" eb="27">
      <t>ショウガッコウ</t>
    </rPh>
    <rPh sb="28" eb="29">
      <t>ガイ</t>
    </rPh>
    <rPh sb="31" eb="32">
      <t>コウ</t>
    </rPh>
    <phoneticPr fontId="2"/>
  </si>
  <si>
    <t>Ｈ＝Ｄ＋Ｇ</t>
    <phoneticPr fontId="2"/>
  </si>
  <si>
    <r>
      <rPr>
        <sz val="10"/>
        <rFont val="ＭＳ Ｐ明朝"/>
        <family val="1"/>
        <charset val="128"/>
      </rPr>
      <t>Ｄ</t>
    </r>
    <r>
      <rPr>
        <sz val="8"/>
        <rFont val="ＭＳ Ｐ明朝"/>
        <family val="1"/>
        <charset val="128"/>
      </rPr>
      <t xml:space="preserve">
＝Ａ×Ｂ×{(185－Ｃ)/100｝</t>
    </r>
    <phoneticPr fontId="2"/>
  </si>
  <si>
    <t>件名： ②新潟市立学校で使用する電力の供給（新津第一小学校 外54校）</t>
    <rPh sb="0" eb="2">
      <t>ケンメイ</t>
    </rPh>
    <rPh sb="5" eb="9">
      <t>ニイガタシリツ</t>
    </rPh>
    <rPh sb="9" eb="11">
      <t>ガッコウ</t>
    </rPh>
    <rPh sb="12" eb="14">
      <t>シヨウ</t>
    </rPh>
    <rPh sb="16" eb="18">
      <t>デンリョク</t>
    </rPh>
    <rPh sb="19" eb="21">
      <t>キョウキュウ</t>
    </rPh>
    <rPh sb="22" eb="24">
      <t>ニイツ</t>
    </rPh>
    <rPh sb="24" eb="26">
      <t>ダイイチ</t>
    </rPh>
    <rPh sb="26" eb="29">
      <t>ショウガッコウ</t>
    </rPh>
    <rPh sb="30" eb="31">
      <t>ガイ</t>
    </rPh>
    <rPh sb="33" eb="34">
      <t>コウ</t>
    </rPh>
    <phoneticPr fontId="2"/>
  </si>
  <si>
    <t>件名： ③新潟市立学校で使用する電力の供給（松浜中学校 外52校）</t>
    <rPh sb="0" eb="2">
      <t>ケンメイ</t>
    </rPh>
    <rPh sb="5" eb="9">
      <t>ニイガタシリツ</t>
    </rPh>
    <rPh sb="9" eb="11">
      <t>ガッコウ</t>
    </rPh>
    <rPh sb="12" eb="14">
      <t>シヨウ</t>
    </rPh>
    <rPh sb="16" eb="18">
      <t>デンリョク</t>
    </rPh>
    <rPh sb="19" eb="21">
      <t>キョウキュウ</t>
    </rPh>
    <rPh sb="22" eb="24">
      <t>マツハマ</t>
    </rPh>
    <rPh sb="24" eb="27">
      <t>チュウガッコウ</t>
    </rPh>
    <rPh sb="28" eb="29">
      <t>ガイ</t>
    </rPh>
    <rPh sb="31" eb="32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</si>
</sst>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.0;[Red]\-#,##0.0"/>
    <numFmt numFmtId="178" formatCode="0.00;\-0.00;;@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b/>
      <i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6" fillId="0" borderId="0" xfId="0" applyFont="1" applyBorder="1" applyAlignment="1"/>
    <xf numFmtId="0" fontId="3" fillId="0" borderId="8" xfId="0" applyFont="1" applyBorder="1" applyAlignment="1">
      <alignment horizontal="center" vertical="center"/>
    </xf>
    <xf numFmtId="38" fontId="3" fillId="0" borderId="10" xfId="1" applyFont="1" applyBorder="1" applyAlignment="1">
      <alignment horizontal="center" vertical="center"/>
    </xf>
    <xf numFmtId="38" fontId="4" fillId="0" borderId="10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38" fontId="5" fillId="0" borderId="22" xfId="1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38" fontId="8" fillId="0" borderId="2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8" fontId="5" fillId="0" borderId="1" xfId="1" applyFont="1" applyBorder="1" applyAlignment="1">
      <alignment horizontal="center" vertical="center" wrapText="1"/>
    </xf>
    <xf numFmtId="38" fontId="5" fillId="0" borderId="24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38" fontId="8" fillId="0" borderId="16" xfId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0" fillId="0" borderId="4" xfId="0" applyBorder="1"/>
    <xf numFmtId="9" fontId="3" fillId="0" borderId="3" xfId="1" applyNumberFormat="1" applyFont="1" applyBorder="1" applyAlignment="1" applyProtection="1">
      <alignment vertical="center"/>
    </xf>
    <xf numFmtId="40" fontId="3" fillId="0" borderId="9" xfId="1" applyNumberFormat="1" applyFont="1" applyBorder="1" applyAlignment="1" applyProtection="1">
      <alignment vertical="center"/>
    </xf>
    <xf numFmtId="40" fontId="3" fillId="0" borderId="3" xfId="1" applyNumberFormat="1" applyFont="1" applyBorder="1" applyAlignment="1" applyProtection="1">
      <alignment vertical="center"/>
    </xf>
    <xf numFmtId="38" fontId="3" fillId="0" borderId="17" xfId="1" applyFont="1" applyBorder="1" applyAlignment="1" applyProtection="1">
      <alignment vertical="center"/>
    </xf>
    <xf numFmtId="9" fontId="3" fillId="0" borderId="1" xfId="1" applyNumberFormat="1" applyFont="1" applyBorder="1" applyAlignment="1" applyProtection="1">
      <alignment vertical="center"/>
    </xf>
    <xf numFmtId="40" fontId="3" fillId="0" borderId="1" xfId="1" applyNumberFormat="1" applyFont="1" applyBorder="1" applyAlignment="1" applyProtection="1">
      <alignment vertical="center"/>
    </xf>
    <xf numFmtId="0" fontId="3" fillId="0" borderId="25" xfId="0" applyFont="1" applyBorder="1" applyAlignment="1" applyProtection="1">
      <alignment horizontal="center" vertical="center"/>
    </xf>
    <xf numFmtId="38" fontId="3" fillId="0" borderId="25" xfId="1" applyFont="1" applyBorder="1" applyAlignment="1" applyProtection="1">
      <alignment horizontal="center" vertical="center"/>
    </xf>
    <xf numFmtId="38" fontId="3" fillId="0" borderId="26" xfId="1" applyFont="1" applyBorder="1" applyAlignment="1" applyProtection="1">
      <alignment horizontal="center" vertical="center"/>
    </xf>
    <xf numFmtId="38" fontId="4" fillId="0" borderId="19" xfId="0" applyNumberFormat="1" applyFont="1" applyBorder="1" applyAlignment="1" applyProtection="1">
      <alignment horizontal="center" vertical="center"/>
    </xf>
    <xf numFmtId="176" fontId="3" fillId="0" borderId="25" xfId="0" applyNumberFormat="1" applyFont="1" applyBorder="1" applyAlignment="1" applyProtection="1">
      <alignment horizontal="right" vertical="center"/>
    </xf>
    <xf numFmtId="40" fontId="11" fillId="2" borderId="30" xfId="1" applyNumberFormat="1" applyFont="1" applyFill="1" applyBorder="1" applyAlignment="1">
      <alignment vertical="center"/>
    </xf>
    <xf numFmtId="40" fontId="11" fillId="3" borderId="27" xfId="1" applyNumberFormat="1" applyFont="1" applyFill="1" applyBorder="1" applyAlignment="1">
      <alignment vertical="center"/>
    </xf>
    <xf numFmtId="38" fontId="7" fillId="0" borderId="4" xfId="1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38" fontId="1" fillId="0" borderId="0" xfId="1" applyFont="1"/>
    <xf numFmtId="0" fontId="11" fillId="0" borderId="0" xfId="0" applyFont="1" applyAlignment="1">
      <alignment horizontal="left" vertical="top"/>
    </xf>
    <xf numFmtId="0" fontId="3" fillId="0" borderId="33" xfId="0" applyFont="1" applyBorder="1" applyAlignment="1">
      <alignment horizontal="center" vertical="center"/>
    </xf>
    <xf numFmtId="9" fontId="3" fillId="0" borderId="34" xfId="1" applyNumberFormat="1" applyFont="1" applyBorder="1" applyAlignment="1" applyProtection="1">
      <alignment vertical="center"/>
    </xf>
    <xf numFmtId="40" fontId="3" fillId="0" borderId="35" xfId="1" applyNumberFormat="1" applyFont="1" applyBorder="1" applyAlignment="1" applyProtection="1">
      <alignment vertical="center"/>
    </xf>
    <xf numFmtId="40" fontId="3" fillId="0" borderId="34" xfId="1" applyNumberFormat="1" applyFont="1" applyBorder="1" applyAlignment="1" applyProtection="1">
      <alignment vertical="center"/>
    </xf>
    <xf numFmtId="38" fontId="3" fillId="0" borderId="36" xfId="1" applyFont="1" applyBorder="1" applyAlignment="1" applyProtection="1">
      <alignment vertical="center"/>
    </xf>
    <xf numFmtId="38" fontId="12" fillId="0" borderId="31" xfId="1" applyFont="1" applyBorder="1" applyAlignment="1">
      <alignment horizontal="center" vertical="center" wrapText="1" shrinkToFit="1"/>
    </xf>
    <xf numFmtId="38" fontId="3" fillId="4" borderId="37" xfId="1" applyFont="1" applyFill="1" applyBorder="1" applyAlignment="1">
      <alignment horizontal="right" vertical="center"/>
    </xf>
    <xf numFmtId="0" fontId="14" fillId="0" borderId="0" xfId="0" applyFont="1"/>
    <xf numFmtId="38" fontId="15" fillId="0" borderId="4" xfId="1" applyFont="1" applyBorder="1" applyAlignment="1">
      <alignment vertical="center"/>
    </xf>
    <xf numFmtId="38" fontId="15" fillId="0" borderId="0" xfId="1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38" fontId="3" fillId="0" borderId="3" xfId="1" applyNumberFormat="1" applyFont="1" applyBorder="1" applyAlignment="1" applyProtection="1">
      <alignment vertical="center"/>
    </xf>
    <xf numFmtId="176" fontId="3" fillId="0" borderId="3" xfId="0" applyNumberFormat="1" applyFont="1" applyBorder="1" applyAlignment="1" applyProtection="1">
      <alignment vertical="center"/>
    </xf>
    <xf numFmtId="176" fontId="3" fillId="0" borderId="1" xfId="0" applyNumberFormat="1" applyFont="1" applyBorder="1" applyAlignment="1" applyProtection="1">
      <alignment vertical="center"/>
    </xf>
    <xf numFmtId="176" fontId="3" fillId="0" borderId="34" xfId="0" applyNumberFormat="1" applyFont="1" applyBorder="1" applyAlignment="1" applyProtection="1">
      <alignment vertical="center"/>
    </xf>
    <xf numFmtId="0" fontId="3" fillId="0" borderId="10" xfId="0" applyFont="1" applyBorder="1" applyAlignment="1">
      <alignment horizontal="center" vertical="center"/>
    </xf>
    <xf numFmtId="0" fontId="0" fillId="0" borderId="0" xfId="0" applyAlignment="1">
      <alignment vertical="center"/>
    </xf>
    <xf numFmtId="40" fontId="11" fillId="5" borderId="28" xfId="1" applyNumberFormat="1" applyFont="1" applyFill="1" applyBorder="1" applyAlignment="1">
      <alignment vertical="center"/>
    </xf>
    <xf numFmtId="177" fontId="1" fillId="0" borderId="0" xfId="1" applyNumberFormat="1" applyFont="1"/>
    <xf numFmtId="38" fontId="3" fillId="0" borderId="34" xfId="1" applyNumberFormat="1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38" fontId="3" fillId="0" borderId="40" xfId="1" applyFont="1" applyBorder="1" applyAlignment="1" applyProtection="1">
      <alignment horizontal="left" vertical="center"/>
    </xf>
    <xf numFmtId="38" fontId="3" fillId="0" borderId="41" xfId="1" applyFont="1" applyBorder="1" applyAlignment="1" applyProtection="1">
      <alignment vertical="center"/>
    </xf>
    <xf numFmtId="38" fontId="3" fillId="0" borderId="42" xfId="1" applyFont="1" applyBorder="1" applyAlignment="1" applyProtection="1">
      <alignment vertical="center"/>
    </xf>
    <xf numFmtId="178" fontId="3" fillId="5" borderId="3" xfId="1" applyNumberFormat="1" applyFont="1" applyFill="1" applyBorder="1" applyAlignment="1" applyProtection="1">
      <alignment vertical="center"/>
    </xf>
    <xf numFmtId="178" fontId="3" fillId="5" borderId="34" xfId="1" applyNumberFormat="1" applyFont="1" applyFill="1" applyBorder="1" applyAlignment="1" applyProtection="1">
      <alignment vertical="center"/>
    </xf>
    <xf numFmtId="178" fontId="4" fillId="2" borderId="8" xfId="1" applyNumberFormat="1" applyFont="1" applyFill="1" applyBorder="1" applyAlignment="1" applyProtection="1">
      <alignment vertical="center"/>
    </xf>
    <xf numFmtId="178" fontId="4" fillId="3" borderId="2" xfId="1" applyNumberFormat="1" applyFont="1" applyFill="1" applyBorder="1" applyAlignment="1" applyProtection="1">
      <alignment vertical="center"/>
    </xf>
    <xf numFmtId="178" fontId="4" fillId="2" borderId="33" xfId="1" applyNumberFormat="1" applyFont="1" applyFill="1" applyBorder="1" applyAlignment="1" applyProtection="1">
      <alignment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8" fontId="3" fillId="0" borderId="11" xfId="1" applyFont="1" applyBorder="1" applyAlignment="1">
      <alignment horizontal="center" vertical="center"/>
    </xf>
    <xf numFmtId="38" fontId="3" fillId="0" borderId="12" xfId="1" applyFont="1" applyBorder="1" applyAlignment="1">
      <alignment horizontal="center" vertical="center"/>
    </xf>
    <xf numFmtId="38" fontId="3" fillId="0" borderId="15" xfId="1" applyFont="1" applyBorder="1" applyAlignment="1">
      <alignment horizontal="center" vertical="center" wrapText="1"/>
    </xf>
    <xf numFmtId="38" fontId="3" fillId="0" borderId="17" xfId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/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/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/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56"/>
  <sheetViews>
    <sheetView showGridLines="0" tabSelected="1" view="pageBreakPreview" zoomScale="80" zoomScaleNormal="85" zoomScaleSheetLayoutView="80" workbookViewId="0">
      <selection activeCell="N38" sqref="N38:Q43"/>
    </sheetView>
  </sheetViews>
  <sheetFormatPr defaultRowHeight="13.5" x14ac:dyDescent="0.15"/>
  <cols>
    <col min="1" max="1" width="5.25" customWidth="1"/>
    <col min="2" max="2" width="9.5" bestFit="1" customWidth="1"/>
    <col min="3" max="3" width="8" customWidth="1"/>
    <col min="4" max="4" width="13.875" customWidth="1"/>
    <col min="5" max="5" width="13.875" style="46" customWidth="1"/>
    <col min="6" max="6" width="8.25" style="46" customWidth="1"/>
    <col min="7" max="7" width="18.625" style="46" customWidth="1"/>
    <col min="8" max="9" width="13.875" customWidth="1"/>
    <col min="10" max="10" width="18.625" style="46" customWidth="1"/>
    <col min="11" max="11" width="22.75" style="46" customWidth="1"/>
    <col min="12" max="12" width="9.375" customWidth="1"/>
  </cols>
  <sheetData>
    <row r="1" spans="1:12" ht="24.75" customHeight="1" x14ac:dyDescent="0.2">
      <c r="A1" s="55" t="s">
        <v>24</v>
      </c>
      <c r="D1" s="3"/>
      <c r="E1" s="3"/>
      <c r="F1" s="3"/>
      <c r="G1" s="3"/>
      <c r="H1" s="3"/>
      <c r="I1" s="3"/>
      <c r="J1" s="3"/>
      <c r="K1" s="3"/>
    </row>
    <row r="2" spans="1:12" ht="26.25" customHeight="1" x14ac:dyDescent="0.15">
      <c r="A2" s="80" t="s">
        <v>17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</row>
    <row r="3" spans="1:12" ht="6.75" customHeight="1" x14ac:dyDescent="0.15"/>
    <row r="4" spans="1:12" ht="23.25" customHeight="1" thickBot="1" x14ac:dyDescent="0.2">
      <c r="B4" s="81" t="s">
        <v>73</v>
      </c>
      <c r="C4" s="81"/>
      <c r="D4" s="81"/>
      <c r="E4" s="81"/>
      <c r="F4" s="81"/>
      <c r="G4" s="81"/>
      <c r="H4" s="81"/>
      <c r="J4" s="39" t="s">
        <v>8</v>
      </c>
      <c r="K4" s="56"/>
      <c r="L4" s="25"/>
    </row>
    <row r="5" spans="1:12" ht="13.5" customHeight="1" thickBot="1" x14ac:dyDescent="0.2"/>
    <row r="6" spans="1:12" ht="27.75" customHeight="1" thickBot="1" x14ac:dyDescent="0.2">
      <c r="B6" s="24" t="s">
        <v>25</v>
      </c>
      <c r="C6" s="64"/>
      <c r="D6" s="40" t="s">
        <v>19</v>
      </c>
      <c r="E6" s="41"/>
      <c r="F6" s="41"/>
      <c r="G6" s="65"/>
      <c r="H6" s="21"/>
      <c r="K6" s="57"/>
    </row>
    <row r="7" spans="1:12" ht="27.75" customHeight="1" thickBot="1" x14ac:dyDescent="0.2">
      <c r="B7" s="47" t="s">
        <v>39</v>
      </c>
      <c r="D7" s="42" t="s">
        <v>20</v>
      </c>
      <c r="E7" s="43"/>
      <c r="F7" s="43"/>
      <c r="G7" s="38"/>
      <c r="H7" s="21" t="s">
        <v>22</v>
      </c>
      <c r="J7" s="66"/>
    </row>
    <row r="8" spans="1:12" ht="27.75" customHeight="1" thickBot="1" x14ac:dyDescent="0.2">
      <c r="D8" s="44" t="s">
        <v>21</v>
      </c>
      <c r="E8" s="45"/>
      <c r="F8" s="45"/>
      <c r="G8" s="37"/>
      <c r="H8" s="21" t="s">
        <v>23</v>
      </c>
    </row>
    <row r="9" spans="1:12" ht="27.75" customHeight="1" thickBot="1" x14ac:dyDescent="0.25">
      <c r="B9" s="23" t="s">
        <v>26</v>
      </c>
    </row>
    <row r="10" spans="1:12" ht="27" customHeight="1" x14ac:dyDescent="0.15">
      <c r="B10" s="10"/>
      <c r="C10" s="11" t="s">
        <v>5</v>
      </c>
      <c r="D10" s="82" t="s">
        <v>9</v>
      </c>
      <c r="E10" s="83"/>
      <c r="F10" s="83"/>
      <c r="G10" s="84"/>
      <c r="H10" s="85" t="s">
        <v>16</v>
      </c>
      <c r="I10" s="85"/>
      <c r="J10" s="86"/>
      <c r="K10" s="87" t="s">
        <v>4</v>
      </c>
    </row>
    <row r="11" spans="1:12" ht="27" customHeight="1" x14ac:dyDescent="0.15">
      <c r="B11" s="89" t="s">
        <v>6</v>
      </c>
      <c r="C11" s="7"/>
      <c r="D11" s="14" t="s">
        <v>10</v>
      </c>
      <c r="E11" s="15" t="s">
        <v>1</v>
      </c>
      <c r="F11" s="15" t="s">
        <v>7</v>
      </c>
      <c r="G11" s="16" t="s">
        <v>2</v>
      </c>
      <c r="H11" s="17" t="s">
        <v>0</v>
      </c>
      <c r="I11" s="15" t="s">
        <v>3</v>
      </c>
      <c r="J11" s="15" t="s">
        <v>2</v>
      </c>
      <c r="K11" s="88"/>
    </row>
    <row r="12" spans="1:12" ht="27" customHeight="1" thickBot="1" x14ac:dyDescent="0.2">
      <c r="B12" s="90"/>
      <c r="C12" s="8"/>
      <c r="D12" s="12" t="s">
        <v>40</v>
      </c>
      <c r="E12" s="13" t="s">
        <v>12</v>
      </c>
      <c r="F12" s="13" t="s">
        <v>41</v>
      </c>
      <c r="G12" s="9" t="s">
        <v>75</v>
      </c>
      <c r="H12" s="18" t="s">
        <v>14</v>
      </c>
      <c r="I12" s="13" t="s">
        <v>15</v>
      </c>
      <c r="J12" s="13" t="s">
        <v>42</v>
      </c>
      <c r="K12" s="19" t="s">
        <v>74</v>
      </c>
    </row>
    <row r="13" spans="1:12" ht="27" customHeight="1" thickTop="1" x14ac:dyDescent="0.15">
      <c r="B13" s="58" t="s">
        <v>43</v>
      </c>
      <c r="C13" s="4" t="s">
        <v>29</v>
      </c>
      <c r="D13" s="72">
        <f>$G$6</f>
        <v>0</v>
      </c>
      <c r="E13" s="59">
        <v>4160</v>
      </c>
      <c r="F13" s="26">
        <v>1</v>
      </c>
      <c r="G13" s="27">
        <f>ROUNDDOWN(D13*E13*(185%-F13),2)</f>
        <v>0</v>
      </c>
      <c r="H13" s="74">
        <f>$G$8</f>
        <v>0</v>
      </c>
      <c r="I13" s="60">
        <v>513900</v>
      </c>
      <c r="J13" s="28">
        <f t="shared" ref="J13:J24" si="0">H13*I13</f>
        <v>0</v>
      </c>
      <c r="K13" s="29">
        <f t="shared" ref="K13:K24" si="1">ROUNDDOWN(G13+J13,0)</f>
        <v>0</v>
      </c>
    </row>
    <row r="14" spans="1:12" ht="27" customHeight="1" x14ac:dyDescent="0.15">
      <c r="B14" s="58" t="s">
        <v>43</v>
      </c>
      <c r="C14" s="2" t="s">
        <v>44</v>
      </c>
      <c r="D14" s="72">
        <f t="shared" ref="D14:D24" si="2">$G$6</f>
        <v>0</v>
      </c>
      <c r="E14" s="59">
        <v>4160</v>
      </c>
      <c r="F14" s="30">
        <v>1</v>
      </c>
      <c r="G14" s="27">
        <f>ROUNDDOWN(D14*E14*(185%-F14),2)</f>
        <v>0</v>
      </c>
      <c r="H14" s="74">
        <f t="shared" ref="H14:H15" si="3">$G$8</f>
        <v>0</v>
      </c>
      <c r="I14" s="61">
        <v>545400</v>
      </c>
      <c r="J14" s="31">
        <f t="shared" si="0"/>
        <v>0</v>
      </c>
      <c r="K14" s="29">
        <f t="shared" si="1"/>
        <v>0</v>
      </c>
    </row>
    <row r="15" spans="1:12" ht="27" customHeight="1" x14ac:dyDescent="0.15">
      <c r="B15" s="58" t="s">
        <v>43</v>
      </c>
      <c r="C15" s="2" t="s">
        <v>30</v>
      </c>
      <c r="D15" s="72">
        <f t="shared" si="2"/>
        <v>0</v>
      </c>
      <c r="E15" s="59">
        <v>4160</v>
      </c>
      <c r="F15" s="30">
        <v>1</v>
      </c>
      <c r="G15" s="27">
        <f t="shared" ref="G15:G24" si="4">ROUNDDOWN(D15*E15*(185%-F15),2)</f>
        <v>0</v>
      </c>
      <c r="H15" s="74">
        <f t="shared" si="3"/>
        <v>0</v>
      </c>
      <c r="I15" s="61">
        <v>678600</v>
      </c>
      <c r="J15" s="31">
        <f t="shared" si="0"/>
        <v>0</v>
      </c>
      <c r="K15" s="29">
        <f t="shared" si="1"/>
        <v>0</v>
      </c>
    </row>
    <row r="16" spans="1:12" ht="27" customHeight="1" x14ac:dyDescent="0.15">
      <c r="B16" s="58" t="s">
        <v>43</v>
      </c>
      <c r="C16" s="2" t="s">
        <v>31</v>
      </c>
      <c r="D16" s="72">
        <f t="shared" si="2"/>
        <v>0</v>
      </c>
      <c r="E16" s="59">
        <v>4160</v>
      </c>
      <c r="F16" s="30">
        <v>1</v>
      </c>
      <c r="G16" s="27">
        <f>ROUNDDOWN(D16*E16*(185%-F16),2)</f>
        <v>0</v>
      </c>
      <c r="H16" s="75">
        <f>$G$7</f>
        <v>0</v>
      </c>
      <c r="I16" s="61">
        <v>741600</v>
      </c>
      <c r="J16" s="31">
        <f t="shared" si="0"/>
        <v>0</v>
      </c>
      <c r="K16" s="29">
        <f t="shared" si="1"/>
        <v>0</v>
      </c>
    </row>
    <row r="17" spans="2:12" ht="27" customHeight="1" x14ac:dyDescent="0.15">
      <c r="B17" s="58" t="s">
        <v>43</v>
      </c>
      <c r="C17" s="2" t="s">
        <v>32</v>
      </c>
      <c r="D17" s="72">
        <f t="shared" si="2"/>
        <v>0</v>
      </c>
      <c r="E17" s="59">
        <v>4160</v>
      </c>
      <c r="F17" s="30">
        <v>1</v>
      </c>
      <c r="G17" s="27">
        <f t="shared" si="4"/>
        <v>0</v>
      </c>
      <c r="H17" s="75">
        <f t="shared" ref="H17:H18" si="5">$G$7</f>
        <v>0</v>
      </c>
      <c r="I17" s="61">
        <v>422100</v>
      </c>
      <c r="J17" s="31">
        <f t="shared" si="0"/>
        <v>0</v>
      </c>
      <c r="K17" s="29">
        <f t="shared" si="1"/>
        <v>0</v>
      </c>
    </row>
    <row r="18" spans="2:12" ht="27" customHeight="1" x14ac:dyDescent="0.15">
      <c r="B18" s="58" t="s">
        <v>43</v>
      </c>
      <c r="C18" s="2" t="s">
        <v>33</v>
      </c>
      <c r="D18" s="72">
        <f t="shared" si="2"/>
        <v>0</v>
      </c>
      <c r="E18" s="59">
        <v>4160</v>
      </c>
      <c r="F18" s="30">
        <v>1</v>
      </c>
      <c r="G18" s="27">
        <f t="shared" si="4"/>
        <v>0</v>
      </c>
      <c r="H18" s="75">
        <f t="shared" si="5"/>
        <v>0</v>
      </c>
      <c r="I18" s="61">
        <v>540300</v>
      </c>
      <c r="J18" s="31">
        <f t="shared" si="0"/>
        <v>0</v>
      </c>
      <c r="K18" s="29">
        <f t="shared" si="1"/>
        <v>0</v>
      </c>
    </row>
    <row r="19" spans="2:12" ht="27" customHeight="1" x14ac:dyDescent="0.15">
      <c r="B19" s="58" t="s">
        <v>43</v>
      </c>
      <c r="C19" s="2" t="s">
        <v>34</v>
      </c>
      <c r="D19" s="72">
        <f t="shared" si="2"/>
        <v>0</v>
      </c>
      <c r="E19" s="59">
        <v>4160</v>
      </c>
      <c r="F19" s="30">
        <v>1</v>
      </c>
      <c r="G19" s="27">
        <f t="shared" si="4"/>
        <v>0</v>
      </c>
      <c r="H19" s="74">
        <f t="shared" ref="H19:H24" si="6">$G$8</f>
        <v>0</v>
      </c>
      <c r="I19" s="61">
        <v>602200</v>
      </c>
      <c r="J19" s="31">
        <f t="shared" si="0"/>
        <v>0</v>
      </c>
      <c r="K19" s="29">
        <f t="shared" si="1"/>
        <v>0</v>
      </c>
    </row>
    <row r="20" spans="2:12" ht="27" customHeight="1" x14ac:dyDescent="0.15">
      <c r="B20" s="58" t="s">
        <v>43</v>
      </c>
      <c r="C20" s="2" t="s">
        <v>35</v>
      </c>
      <c r="D20" s="72">
        <f t="shared" si="2"/>
        <v>0</v>
      </c>
      <c r="E20" s="59">
        <v>4160</v>
      </c>
      <c r="F20" s="30">
        <v>1</v>
      </c>
      <c r="G20" s="27">
        <f t="shared" si="4"/>
        <v>0</v>
      </c>
      <c r="H20" s="74">
        <f t="shared" si="6"/>
        <v>0</v>
      </c>
      <c r="I20" s="61">
        <v>642200</v>
      </c>
      <c r="J20" s="31">
        <f t="shared" si="0"/>
        <v>0</v>
      </c>
      <c r="K20" s="29">
        <f t="shared" si="1"/>
        <v>0</v>
      </c>
    </row>
    <row r="21" spans="2:12" ht="27" customHeight="1" x14ac:dyDescent="0.15">
      <c r="B21" s="58" t="s">
        <v>43</v>
      </c>
      <c r="C21" s="2" t="s">
        <v>36</v>
      </c>
      <c r="D21" s="72">
        <f t="shared" si="2"/>
        <v>0</v>
      </c>
      <c r="E21" s="59">
        <v>4160</v>
      </c>
      <c r="F21" s="30">
        <v>1</v>
      </c>
      <c r="G21" s="27">
        <f t="shared" si="4"/>
        <v>0</v>
      </c>
      <c r="H21" s="74">
        <f t="shared" si="6"/>
        <v>0</v>
      </c>
      <c r="I21" s="61">
        <v>616600</v>
      </c>
      <c r="J21" s="31">
        <f t="shared" si="0"/>
        <v>0</v>
      </c>
      <c r="K21" s="29">
        <f t="shared" si="1"/>
        <v>0</v>
      </c>
    </row>
    <row r="22" spans="2:12" ht="27" customHeight="1" x14ac:dyDescent="0.15">
      <c r="B22" s="58" t="s">
        <v>45</v>
      </c>
      <c r="C22" s="2" t="s">
        <v>46</v>
      </c>
      <c r="D22" s="72">
        <f t="shared" si="2"/>
        <v>0</v>
      </c>
      <c r="E22" s="59">
        <v>4160</v>
      </c>
      <c r="F22" s="30">
        <v>1</v>
      </c>
      <c r="G22" s="27">
        <f t="shared" si="4"/>
        <v>0</v>
      </c>
      <c r="H22" s="74">
        <f t="shared" si="6"/>
        <v>0</v>
      </c>
      <c r="I22" s="61">
        <v>659600</v>
      </c>
      <c r="J22" s="31">
        <f t="shared" si="0"/>
        <v>0</v>
      </c>
      <c r="K22" s="29">
        <f t="shared" si="1"/>
        <v>0</v>
      </c>
    </row>
    <row r="23" spans="2:12" ht="27" customHeight="1" x14ac:dyDescent="0.15">
      <c r="B23" s="58" t="s">
        <v>45</v>
      </c>
      <c r="C23" s="2" t="s">
        <v>37</v>
      </c>
      <c r="D23" s="72">
        <f t="shared" si="2"/>
        <v>0</v>
      </c>
      <c r="E23" s="59">
        <v>4160</v>
      </c>
      <c r="F23" s="30">
        <v>1</v>
      </c>
      <c r="G23" s="27">
        <f t="shared" si="4"/>
        <v>0</v>
      </c>
      <c r="H23" s="74">
        <f t="shared" si="6"/>
        <v>0</v>
      </c>
      <c r="I23" s="61">
        <v>686100</v>
      </c>
      <c r="J23" s="31">
        <f t="shared" si="0"/>
        <v>0</v>
      </c>
      <c r="K23" s="29">
        <f t="shared" si="1"/>
        <v>0</v>
      </c>
    </row>
    <row r="24" spans="2:12" ht="27" customHeight="1" thickBot="1" x14ac:dyDescent="0.2">
      <c r="B24" s="58" t="s">
        <v>45</v>
      </c>
      <c r="C24" s="48" t="s">
        <v>47</v>
      </c>
      <c r="D24" s="73">
        <f t="shared" si="2"/>
        <v>0</v>
      </c>
      <c r="E24" s="67">
        <v>4160</v>
      </c>
      <c r="F24" s="49">
        <v>1</v>
      </c>
      <c r="G24" s="50">
        <f t="shared" si="4"/>
        <v>0</v>
      </c>
      <c r="H24" s="76">
        <f t="shared" si="6"/>
        <v>0</v>
      </c>
      <c r="I24" s="62">
        <v>589000</v>
      </c>
      <c r="J24" s="51">
        <f t="shared" si="0"/>
        <v>0</v>
      </c>
      <c r="K24" s="29">
        <f t="shared" si="1"/>
        <v>0</v>
      </c>
    </row>
    <row r="25" spans="2:12" ht="27" customHeight="1" thickTop="1" thickBot="1" x14ac:dyDescent="0.2">
      <c r="B25" s="77" t="s">
        <v>38</v>
      </c>
      <c r="C25" s="78"/>
      <c r="D25" s="32" t="s">
        <v>48</v>
      </c>
      <c r="E25" s="33" t="s">
        <v>48</v>
      </c>
      <c r="F25" s="33" t="s">
        <v>48</v>
      </c>
      <c r="G25" s="34" t="s">
        <v>48</v>
      </c>
      <c r="H25" s="35" t="s">
        <v>48</v>
      </c>
      <c r="I25" s="36">
        <f>SUM(I13:I24)</f>
        <v>7237600</v>
      </c>
      <c r="J25" s="69" t="s">
        <v>49</v>
      </c>
      <c r="K25" s="52">
        <f>SUM(K13:K24)</f>
        <v>0</v>
      </c>
      <c r="L25" s="22"/>
    </row>
    <row r="26" spans="2:12" ht="32.25" customHeight="1" thickBot="1" x14ac:dyDescent="0.2">
      <c r="B26" s="79"/>
      <c r="C26" s="79"/>
      <c r="D26" s="63"/>
      <c r="E26" s="5"/>
      <c r="F26" s="5"/>
      <c r="G26" s="5"/>
      <c r="H26" s="6"/>
      <c r="I26" s="20"/>
      <c r="J26" s="53" t="s">
        <v>50</v>
      </c>
      <c r="K26" s="54">
        <f>ROUNDDOWN(K25*100/110,0)</f>
        <v>0</v>
      </c>
    </row>
    <row r="27" spans="2:12" x14ac:dyDescent="0.15">
      <c r="B27" s="1" t="s">
        <v>18</v>
      </c>
      <c r="H27" s="68"/>
      <c r="I27" s="68"/>
      <c r="J27" s="68"/>
      <c r="K27" s="68"/>
    </row>
    <row r="28" spans="2:12" x14ac:dyDescent="0.15">
      <c r="B28" s="1" t="s">
        <v>28</v>
      </c>
      <c r="H28" s="68"/>
      <c r="I28" s="68"/>
      <c r="J28" s="68"/>
      <c r="K28" s="68"/>
    </row>
    <row r="29" spans="2:12" x14ac:dyDescent="0.15">
      <c r="B29" s="1" t="s">
        <v>51</v>
      </c>
    </row>
    <row r="30" spans="2:12" x14ac:dyDescent="0.15">
      <c r="B30" s="1" t="s">
        <v>27</v>
      </c>
    </row>
    <row r="31" spans="2:12" x14ac:dyDescent="0.15">
      <c r="B31" s="1" t="s">
        <v>52</v>
      </c>
    </row>
    <row r="48" spans="6:6" x14ac:dyDescent="0.15">
      <c r="F48"/>
    </row>
    <row r="49" spans="6:6" x14ac:dyDescent="0.15">
      <c r="F49"/>
    </row>
    <row r="52" spans="6:6" x14ac:dyDescent="0.15">
      <c r="F52"/>
    </row>
    <row r="53" spans="6:6" x14ac:dyDescent="0.15">
      <c r="F53"/>
    </row>
    <row r="54" spans="6:6" x14ac:dyDescent="0.15">
      <c r="F54"/>
    </row>
    <row r="55" spans="6:6" x14ac:dyDescent="0.15">
      <c r="F55"/>
    </row>
    <row r="56" spans="6:6" x14ac:dyDescent="0.15">
      <c r="F56"/>
    </row>
  </sheetData>
  <mergeCells count="8">
    <mergeCell ref="B25:C25"/>
    <mergeCell ref="B26:C26"/>
    <mergeCell ref="A2:L2"/>
    <mergeCell ref="B4:H4"/>
    <mergeCell ref="D10:G10"/>
    <mergeCell ref="H10:J10"/>
    <mergeCell ref="K10:K11"/>
    <mergeCell ref="B11:B12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51"/>
  <sheetViews>
    <sheetView showGridLines="0" view="pageBreakPreview" topLeftCell="A22" zoomScale="80" zoomScaleNormal="85" zoomScaleSheetLayoutView="80" workbookViewId="0">
      <selection activeCell="I8" sqref="I8"/>
    </sheetView>
  </sheetViews>
  <sheetFormatPr defaultRowHeight="13.5" x14ac:dyDescent="0.15"/>
  <cols>
    <col min="1" max="1" width="5.25" customWidth="1"/>
    <col min="2" max="2" width="9.5" bestFit="1" customWidth="1"/>
    <col min="3" max="3" width="8" customWidth="1"/>
    <col min="4" max="4" width="13.875" customWidth="1"/>
    <col min="5" max="5" width="13.875" style="46" customWidth="1"/>
    <col min="6" max="6" width="8.25" style="46" customWidth="1"/>
    <col min="7" max="7" width="18.625" style="46" customWidth="1"/>
    <col min="8" max="9" width="13.875" customWidth="1"/>
    <col min="10" max="10" width="18.625" style="46" customWidth="1"/>
    <col min="11" max="11" width="22.75" style="46" customWidth="1"/>
    <col min="12" max="12" width="9.375" customWidth="1"/>
  </cols>
  <sheetData>
    <row r="1" spans="1:12" ht="24.75" customHeight="1" x14ac:dyDescent="0.2">
      <c r="A1" s="55" t="s">
        <v>24</v>
      </c>
      <c r="D1" s="3"/>
      <c r="E1" s="3"/>
      <c r="F1" s="3"/>
      <c r="G1" s="3"/>
      <c r="H1" s="3"/>
      <c r="I1" s="3"/>
      <c r="J1" s="3"/>
      <c r="K1" s="3"/>
    </row>
    <row r="2" spans="1:12" ht="26.25" customHeight="1" x14ac:dyDescent="0.15">
      <c r="A2" s="80" t="s">
        <v>17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</row>
    <row r="3" spans="1:12" ht="6.75" customHeight="1" x14ac:dyDescent="0.15"/>
    <row r="4" spans="1:12" ht="23.25" customHeight="1" thickBot="1" x14ac:dyDescent="0.2">
      <c r="B4" s="91" t="s">
        <v>76</v>
      </c>
      <c r="C4" s="91"/>
      <c r="D4" s="91"/>
      <c r="E4" s="91"/>
      <c r="F4" s="91"/>
      <c r="G4" s="91"/>
      <c r="H4" s="91"/>
      <c r="J4" s="39" t="s">
        <v>8</v>
      </c>
      <c r="K4" s="56"/>
      <c r="L4" s="25"/>
    </row>
    <row r="5" spans="1:12" ht="13.5" customHeight="1" thickBot="1" x14ac:dyDescent="0.2"/>
    <row r="6" spans="1:12" ht="27.75" customHeight="1" thickBot="1" x14ac:dyDescent="0.2">
      <c r="B6" s="24" t="s">
        <v>25</v>
      </c>
      <c r="C6" s="64"/>
      <c r="D6" s="40" t="s">
        <v>19</v>
      </c>
      <c r="E6" s="41"/>
      <c r="F6" s="41"/>
      <c r="G6" s="65"/>
      <c r="H6" s="21"/>
      <c r="K6" s="57"/>
    </row>
    <row r="7" spans="1:12" ht="27.75" customHeight="1" thickBot="1" x14ac:dyDescent="0.2">
      <c r="B7" s="47" t="s">
        <v>39</v>
      </c>
      <c r="D7" s="42" t="s">
        <v>20</v>
      </c>
      <c r="E7" s="43"/>
      <c r="F7" s="43"/>
      <c r="G7" s="38"/>
      <c r="H7" s="21" t="s">
        <v>22</v>
      </c>
      <c r="J7" s="66"/>
    </row>
    <row r="8" spans="1:12" ht="27.75" customHeight="1" thickBot="1" x14ac:dyDescent="0.2">
      <c r="D8" s="44" t="s">
        <v>21</v>
      </c>
      <c r="E8" s="45"/>
      <c r="F8" s="45"/>
      <c r="G8" s="37"/>
      <c r="H8" s="21" t="s">
        <v>23</v>
      </c>
    </row>
    <row r="9" spans="1:12" ht="27.75" customHeight="1" thickBot="1" x14ac:dyDescent="0.25">
      <c r="B9" s="23" t="s">
        <v>26</v>
      </c>
    </row>
    <row r="10" spans="1:12" ht="27" customHeight="1" x14ac:dyDescent="0.15">
      <c r="B10" s="10"/>
      <c r="C10" s="11" t="s">
        <v>5</v>
      </c>
      <c r="D10" s="82" t="s">
        <v>9</v>
      </c>
      <c r="E10" s="83"/>
      <c r="F10" s="83"/>
      <c r="G10" s="84"/>
      <c r="H10" s="85" t="s">
        <v>16</v>
      </c>
      <c r="I10" s="85"/>
      <c r="J10" s="86"/>
      <c r="K10" s="87" t="s">
        <v>4</v>
      </c>
    </row>
    <row r="11" spans="1:12" ht="27" customHeight="1" x14ac:dyDescent="0.15">
      <c r="B11" s="89" t="s">
        <v>6</v>
      </c>
      <c r="C11" s="7"/>
      <c r="D11" s="14" t="s">
        <v>10</v>
      </c>
      <c r="E11" s="15" t="s">
        <v>1</v>
      </c>
      <c r="F11" s="15" t="s">
        <v>7</v>
      </c>
      <c r="G11" s="16" t="s">
        <v>2</v>
      </c>
      <c r="H11" s="17" t="s">
        <v>0</v>
      </c>
      <c r="I11" s="15" t="s">
        <v>3</v>
      </c>
      <c r="J11" s="15" t="s">
        <v>2</v>
      </c>
      <c r="K11" s="88"/>
    </row>
    <row r="12" spans="1:12" ht="27" customHeight="1" thickBot="1" x14ac:dyDescent="0.2">
      <c r="B12" s="90"/>
      <c r="C12" s="8"/>
      <c r="D12" s="12" t="s">
        <v>11</v>
      </c>
      <c r="E12" s="13" t="s">
        <v>53</v>
      </c>
      <c r="F12" s="13" t="s">
        <v>41</v>
      </c>
      <c r="G12" s="9" t="s">
        <v>75</v>
      </c>
      <c r="H12" s="18" t="s">
        <v>14</v>
      </c>
      <c r="I12" s="13" t="s">
        <v>54</v>
      </c>
      <c r="J12" s="13" t="s">
        <v>42</v>
      </c>
      <c r="K12" s="19" t="s">
        <v>74</v>
      </c>
    </row>
    <row r="13" spans="1:12" ht="27" customHeight="1" thickTop="1" x14ac:dyDescent="0.15">
      <c r="B13" s="58" t="s">
        <v>43</v>
      </c>
      <c r="C13" s="4" t="s">
        <v>29</v>
      </c>
      <c r="D13" s="72">
        <f>$G$6</f>
        <v>0</v>
      </c>
      <c r="E13" s="59">
        <v>3706</v>
      </c>
      <c r="F13" s="26">
        <v>1</v>
      </c>
      <c r="G13" s="27">
        <f>ROUNDDOWN(D13*E13*(185%-F13),2)</f>
        <v>0</v>
      </c>
      <c r="H13" s="74">
        <f>$G$8</f>
        <v>0</v>
      </c>
      <c r="I13" s="60">
        <v>446700</v>
      </c>
      <c r="J13" s="28">
        <f t="shared" ref="J13:J24" si="0">H13*I13</f>
        <v>0</v>
      </c>
      <c r="K13" s="29">
        <f t="shared" ref="K13:K24" si="1">ROUNDDOWN(G13+J13,0)</f>
        <v>0</v>
      </c>
    </row>
    <row r="14" spans="1:12" ht="27" customHeight="1" x14ac:dyDescent="0.15">
      <c r="B14" s="58" t="s">
        <v>43</v>
      </c>
      <c r="C14" s="2" t="s">
        <v>44</v>
      </c>
      <c r="D14" s="72">
        <f t="shared" ref="D14:D24" si="2">$G$6</f>
        <v>0</v>
      </c>
      <c r="E14" s="59">
        <v>3706</v>
      </c>
      <c r="F14" s="30">
        <v>1</v>
      </c>
      <c r="G14" s="27">
        <f>ROUNDDOWN(D14*E14*(185%-F14),2)</f>
        <v>0</v>
      </c>
      <c r="H14" s="74">
        <f t="shared" ref="H14:H15" si="3">$G$8</f>
        <v>0</v>
      </c>
      <c r="I14" s="61">
        <v>465700</v>
      </c>
      <c r="J14" s="31">
        <f t="shared" si="0"/>
        <v>0</v>
      </c>
      <c r="K14" s="29">
        <f t="shared" si="1"/>
        <v>0</v>
      </c>
    </row>
    <row r="15" spans="1:12" ht="27" customHeight="1" x14ac:dyDescent="0.15">
      <c r="B15" s="58" t="s">
        <v>43</v>
      </c>
      <c r="C15" s="2" t="s">
        <v>30</v>
      </c>
      <c r="D15" s="72">
        <f t="shared" si="2"/>
        <v>0</v>
      </c>
      <c r="E15" s="59">
        <v>3706</v>
      </c>
      <c r="F15" s="30">
        <v>1</v>
      </c>
      <c r="G15" s="27">
        <f t="shared" ref="G15:G24" si="4">ROUNDDOWN(D15*E15*(185%-F15),2)</f>
        <v>0</v>
      </c>
      <c r="H15" s="74">
        <f t="shared" si="3"/>
        <v>0</v>
      </c>
      <c r="I15" s="61">
        <v>591000</v>
      </c>
      <c r="J15" s="31">
        <f t="shared" si="0"/>
        <v>0</v>
      </c>
      <c r="K15" s="29">
        <f t="shared" si="1"/>
        <v>0</v>
      </c>
    </row>
    <row r="16" spans="1:12" ht="27" customHeight="1" x14ac:dyDescent="0.15">
      <c r="B16" s="58" t="s">
        <v>43</v>
      </c>
      <c r="C16" s="2" t="s">
        <v>55</v>
      </c>
      <c r="D16" s="72">
        <f t="shared" si="2"/>
        <v>0</v>
      </c>
      <c r="E16" s="59">
        <v>3706</v>
      </c>
      <c r="F16" s="30">
        <v>1</v>
      </c>
      <c r="G16" s="27">
        <f>ROUNDDOWN(D16*E16*(185%-F16),2)</f>
        <v>0</v>
      </c>
      <c r="H16" s="75">
        <f>$G$7</f>
        <v>0</v>
      </c>
      <c r="I16" s="61">
        <v>682300</v>
      </c>
      <c r="J16" s="31">
        <f t="shared" si="0"/>
        <v>0</v>
      </c>
      <c r="K16" s="29">
        <f t="shared" si="1"/>
        <v>0</v>
      </c>
    </row>
    <row r="17" spans="2:12" ht="27" customHeight="1" x14ac:dyDescent="0.15">
      <c r="B17" s="58" t="s">
        <v>43</v>
      </c>
      <c r="C17" s="2" t="s">
        <v>56</v>
      </c>
      <c r="D17" s="72">
        <f t="shared" si="2"/>
        <v>0</v>
      </c>
      <c r="E17" s="59">
        <v>3706</v>
      </c>
      <c r="F17" s="30">
        <v>1</v>
      </c>
      <c r="G17" s="27">
        <f t="shared" si="4"/>
        <v>0</v>
      </c>
      <c r="H17" s="75">
        <f t="shared" ref="H17:H18" si="5">$G$7</f>
        <v>0</v>
      </c>
      <c r="I17" s="61">
        <v>390000</v>
      </c>
      <c r="J17" s="31">
        <f t="shared" si="0"/>
        <v>0</v>
      </c>
      <c r="K17" s="29">
        <f t="shared" si="1"/>
        <v>0</v>
      </c>
    </row>
    <row r="18" spans="2:12" ht="27" customHeight="1" x14ac:dyDescent="0.15">
      <c r="B18" s="58" t="s">
        <v>43</v>
      </c>
      <c r="C18" s="2" t="s">
        <v>57</v>
      </c>
      <c r="D18" s="72">
        <f t="shared" si="2"/>
        <v>0</v>
      </c>
      <c r="E18" s="59">
        <v>3706</v>
      </c>
      <c r="F18" s="30">
        <v>1</v>
      </c>
      <c r="G18" s="27">
        <f t="shared" si="4"/>
        <v>0</v>
      </c>
      <c r="H18" s="75">
        <f t="shared" si="5"/>
        <v>0</v>
      </c>
      <c r="I18" s="61">
        <v>466800</v>
      </c>
      <c r="J18" s="31">
        <f t="shared" si="0"/>
        <v>0</v>
      </c>
      <c r="K18" s="29">
        <f t="shared" si="1"/>
        <v>0</v>
      </c>
    </row>
    <row r="19" spans="2:12" ht="27" customHeight="1" x14ac:dyDescent="0.15">
      <c r="B19" s="58" t="s">
        <v>43</v>
      </c>
      <c r="C19" s="2" t="s">
        <v>58</v>
      </c>
      <c r="D19" s="72">
        <f t="shared" si="2"/>
        <v>0</v>
      </c>
      <c r="E19" s="59">
        <v>3706</v>
      </c>
      <c r="F19" s="30">
        <v>1</v>
      </c>
      <c r="G19" s="27">
        <f t="shared" si="4"/>
        <v>0</v>
      </c>
      <c r="H19" s="74">
        <f t="shared" ref="H19:H24" si="6">$G$8</f>
        <v>0</v>
      </c>
      <c r="I19" s="61">
        <v>517400</v>
      </c>
      <c r="J19" s="31">
        <f t="shared" si="0"/>
        <v>0</v>
      </c>
      <c r="K19" s="29">
        <f t="shared" si="1"/>
        <v>0</v>
      </c>
    </row>
    <row r="20" spans="2:12" ht="27" customHeight="1" x14ac:dyDescent="0.15">
      <c r="B20" s="58" t="s">
        <v>43</v>
      </c>
      <c r="C20" s="2" t="s">
        <v>59</v>
      </c>
      <c r="D20" s="72">
        <f t="shared" si="2"/>
        <v>0</v>
      </c>
      <c r="E20" s="59">
        <v>3706</v>
      </c>
      <c r="F20" s="30">
        <v>1</v>
      </c>
      <c r="G20" s="27">
        <f t="shared" si="4"/>
        <v>0</v>
      </c>
      <c r="H20" s="74">
        <f t="shared" si="6"/>
        <v>0</v>
      </c>
      <c r="I20" s="61">
        <v>541700</v>
      </c>
      <c r="J20" s="31">
        <f t="shared" si="0"/>
        <v>0</v>
      </c>
      <c r="K20" s="29">
        <f t="shared" si="1"/>
        <v>0</v>
      </c>
    </row>
    <row r="21" spans="2:12" ht="27" customHeight="1" x14ac:dyDescent="0.15">
      <c r="B21" s="58" t="s">
        <v>43</v>
      </c>
      <c r="C21" s="2" t="s">
        <v>36</v>
      </c>
      <c r="D21" s="72">
        <f t="shared" si="2"/>
        <v>0</v>
      </c>
      <c r="E21" s="59">
        <v>3706</v>
      </c>
      <c r="F21" s="30">
        <v>1</v>
      </c>
      <c r="G21" s="27">
        <f t="shared" si="4"/>
        <v>0</v>
      </c>
      <c r="H21" s="74">
        <f t="shared" si="6"/>
        <v>0</v>
      </c>
      <c r="I21" s="61">
        <v>527200</v>
      </c>
      <c r="J21" s="31">
        <f t="shared" si="0"/>
        <v>0</v>
      </c>
      <c r="K21" s="29">
        <f t="shared" si="1"/>
        <v>0</v>
      </c>
    </row>
    <row r="22" spans="2:12" ht="27" customHeight="1" x14ac:dyDescent="0.15">
      <c r="B22" s="58" t="s">
        <v>45</v>
      </c>
      <c r="C22" s="2" t="s">
        <v>46</v>
      </c>
      <c r="D22" s="72">
        <f t="shared" si="2"/>
        <v>0</v>
      </c>
      <c r="E22" s="59">
        <v>3706</v>
      </c>
      <c r="F22" s="30">
        <v>1</v>
      </c>
      <c r="G22" s="27">
        <f t="shared" si="4"/>
        <v>0</v>
      </c>
      <c r="H22" s="74">
        <f t="shared" si="6"/>
        <v>0</v>
      </c>
      <c r="I22" s="61">
        <v>573300</v>
      </c>
      <c r="J22" s="31">
        <f t="shared" si="0"/>
        <v>0</v>
      </c>
      <c r="K22" s="29">
        <f t="shared" si="1"/>
        <v>0</v>
      </c>
    </row>
    <row r="23" spans="2:12" ht="27" customHeight="1" x14ac:dyDescent="0.15">
      <c r="B23" s="58" t="s">
        <v>45</v>
      </c>
      <c r="C23" s="2" t="s">
        <v>60</v>
      </c>
      <c r="D23" s="72">
        <f t="shared" si="2"/>
        <v>0</v>
      </c>
      <c r="E23" s="59">
        <v>3706</v>
      </c>
      <c r="F23" s="30">
        <v>1</v>
      </c>
      <c r="G23" s="27">
        <f t="shared" si="4"/>
        <v>0</v>
      </c>
      <c r="H23" s="74">
        <f t="shared" si="6"/>
        <v>0</v>
      </c>
      <c r="I23" s="61">
        <v>572900</v>
      </c>
      <c r="J23" s="31">
        <f t="shared" si="0"/>
        <v>0</v>
      </c>
      <c r="K23" s="29">
        <f t="shared" si="1"/>
        <v>0</v>
      </c>
    </row>
    <row r="24" spans="2:12" ht="27" customHeight="1" thickBot="1" x14ac:dyDescent="0.2">
      <c r="B24" s="58" t="s">
        <v>45</v>
      </c>
      <c r="C24" s="48" t="s">
        <v>61</v>
      </c>
      <c r="D24" s="73">
        <f t="shared" si="2"/>
        <v>0</v>
      </c>
      <c r="E24" s="67">
        <v>3706</v>
      </c>
      <c r="F24" s="49">
        <v>1</v>
      </c>
      <c r="G24" s="50">
        <f t="shared" si="4"/>
        <v>0</v>
      </c>
      <c r="H24" s="76">
        <f t="shared" si="6"/>
        <v>0</v>
      </c>
      <c r="I24" s="62">
        <v>496900</v>
      </c>
      <c r="J24" s="51">
        <f t="shared" si="0"/>
        <v>0</v>
      </c>
      <c r="K24" s="71">
        <f t="shared" si="1"/>
        <v>0</v>
      </c>
    </row>
    <row r="25" spans="2:12" ht="27" customHeight="1" thickTop="1" thickBot="1" x14ac:dyDescent="0.2">
      <c r="B25" s="77" t="s">
        <v>38</v>
      </c>
      <c r="C25" s="78"/>
      <c r="D25" s="32" t="s">
        <v>48</v>
      </c>
      <c r="E25" s="33" t="s">
        <v>62</v>
      </c>
      <c r="F25" s="33" t="s">
        <v>62</v>
      </c>
      <c r="G25" s="34" t="s">
        <v>62</v>
      </c>
      <c r="H25" s="35" t="s">
        <v>62</v>
      </c>
      <c r="I25" s="36">
        <f>SUM(I13:I24)</f>
        <v>6271900</v>
      </c>
      <c r="J25" s="69" t="s">
        <v>49</v>
      </c>
      <c r="K25" s="70">
        <f>SUM(K13:K24)</f>
        <v>0</v>
      </c>
      <c r="L25" s="22"/>
    </row>
    <row r="26" spans="2:12" ht="32.25" customHeight="1" thickBot="1" x14ac:dyDescent="0.2">
      <c r="B26" s="79"/>
      <c r="C26" s="79"/>
      <c r="D26" s="63"/>
      <c r="E26" s="5"/>
      <c r="F26" s="5"/>
      <c r="G26" s="5"/>
      <c r="H26" s="6"/>
      <c r="I26" s="20"/>
      <c r="J26" s="53" t="s">
        <v>50</v>
      </c>
      <c r="K26" s="54">
        <f>ROUNDDOWN(K25*100/110,0)</f>
        <v>0</v>
      </c>
    </row>
    <row r="27" spans="2:12" x14ac:dyDescent="0.15">
      <c r="B27" s="1" t="s">
        <v>18</v>
      </c>
      <c r="H27" s="68"/>
      <c r="I27" s="68"/>
      <c r="J27" s="68"/>
      <c r="K27" s="68"/>
    </row>
    <row r="28" spans="2:12" x14ac:dyDescent="0.15">
      <c r="B28" s="1" t="s">
        <v>63</v>
      </c>
      <c r="H28" s="68"/>
      <c r="I28" s="68"/>
      <c r="J28" s="68"/>
      <c r="K28" s="68"/>
    </row>
    <row r="29" spans="2:12" x14ac:dyDescent="0.15">
      <c r="B29" s="1" t="s">
        <v>64</v>
      </c>
    </row>
    <row r="30" spans="2:12" x14ac:dyDescent="0.15">
      <c r="B30" s="1" t="s">
        <v>27</v>
      </c>
    </row>
    <row r="31" spans="2:12" x14ac:dyDescent="0.15">
      <c r="B31" s="1" t="s">
        <v>52</v>
      </c>
    </row>
    <row r="34" spans="7:11" x14ac:dyDescent="0.15">
      <c r="G34"/>
      <c r="J34"/>
      <c r="K34"/>
    </row>
    <row r="35" spans="7:11" x14ac:dyDescent="0.15">
      <c r="G35"/>
      <c r="J35"/>
      <c r="K35"/>
    </row>
    <row r="36" spans="7:11" x14ac:dyDescent="0.15">
      <c r="G36"/>
      <c r="J36"/>
      <c r="K36"/>
    </row>
    <row r="37" spans="7:11" x14ac:dyDescent="0.15">
      <c r="G37"/>
      <c r="J37"/>
      <c r="K37"/>
    </row>
    <row r="38" spans="7:11" x14ac:dyDescent="0.15">
      <c r="G38"/>
      <c r="J38"/>
      <c r="K38"/>
    </row>
    <row r="39" spans="7:11" x14ac:dyDescent="0.15">
      <c r="G39"/>
      <c r="J39"/>
      <c r="K39"/>
    </row>
    <row r="40" spans="7:11" x14ac:dyDescent="0.15">
      <c r="G40"/>
      <c r="J40"/>
      <c r="K40"/>
    </row>
    <row r="41" spans="7:11" x14ac:dyDescent="0.15">
      <c r="G41"/>
      <c r="J41"/>
      <c r="K41"/>
    </row>
    <row r="42" spans="7:11" x14ac:dyDescent="0.15">
      <c r="G42"/>
      <c r="J42"/>
      <c r="K42"/>
    </row>
    <row r="43" spans="7:11" x14ac:dyDescent="0.15">
      <c r="G43"/>
      <c r="J43"/>
      <c r="K43"/>
    </row>
    <row r="44" spans="7:11" x14ac:dyDescent="0.15">
      <c r="G44"/>
      <c r="J44"/>
      <c r="K44"/>
    </row>
    <row r="45" spans="7:11" x14ac:dyDescent="0.15">
      <c r="G45"/>
      <c r="J45"/>
      <c r="K45"/>
    </row>
    <row r="46" spans="7:11" x14ac:dyDescent="0.15">
      <c r="G46"/>
      <c r="J46"/>
      <c r="K46"/>
    </row>
    <row r="47" spans="7:11" x14ac:dyDescent="0.15">
      <c r="G47"/>
      <c r="J47"/>
      <c r="K47"/>
    </row>
    <row r="48" spans="7:11" x14ac:dyDescent="0.15">
      <c r="G48"/>
      <c r="J48"/>
      <c r="K48"/>
    </row>
    <row r="49" spans="7:11" x14ac:dyDescent="0.15">
      <c r="G49"/>
      <c r="J49"/>
      <c r="K49"/>
    </row>
    <row r="50" spans="7:11" x14ac:dyDescent="0.15">
      <c r="G50"/>
      <c r="J50"/>
      <c r="K50"/>
    </row>
    <row r="51" spans="7:11" x14ac:dyDescent="0.15">
      <c r="G51"/>
      <c r="J51"/>
      <c r="K51"/>
    </row>
  </sheetData>
  <mergeCells count="8">
    <mergeCell ref="B25:C25"/>
    <mergeCell ref="B26:C26"/>
    <mergeCell ref="A2:L2"/>
    <mergeCell ref="B4:H4"/>
    <mergeCell ref="D10:G10"/>
    <mergeCell ref="H10:J10"/>
    <mergeCell ref="K10:K11"/>
    <mergeCell ref="B11:B12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P57"/>
  <sheetViews>
    <sheetView showGridLines="0" view="pageBreakPreview" topLeftCell="A16" zoomScale="80" zoomScaleNormal="85" zoomScaleSheetLayoutView="80" workbookViewId="0">
      <selection activeCell="B5" sqref="B5"/>
    </sheetView>
  </sheetViews>
  <sheetFormatPr defaultRowHeight="13.5" x14ac:dyDescent="0.15"/>
  <cols>
    <col min="1" max="1" width="5.25" customWidth="1"/>
    <col min="2" max="2" width="9.5" bestFit="1" customWidth="1"/>
    <col min="3" max="3" width="8" customWidth="1"/>
    <col min="4" max="4" width="13.875" customWidth="1"/>
    <col min="5" max="5" width="13.875" style="46" customWidth="1"/>
    <col min="6" max="6" width="8.25" style="46" customWidth="1"/>
    <col min="7" max="7" width="18.625" style="46" customWidth="1"/>
    <col min="8" max="9" width="13.875" customWidth="1"/>
    <col min="10" max="10" width="18.625" style="46" customWidth="1"/>
    <col min="11" max="11" width="22.75" style="46" customWidth="1"/>
    <col min="12" max="12" width="9.375" customWidth="1"/>
  </cols>
  <sheetData>
    <row r="1" spans="1:12" ht="24.75" customHeight="1" x14ac:dyDescent="0.2">
      <c r="A1" s="55" t="s">
        <v>24</v>
      </c>
      <c r="D1" s="3"/>
      <c r="E1" s="3"/>
      <c r="F1" s="3"/>
      <c r="G1" s="3"/>
      <c r="H1" s="3"/>
      <c r="I1" s="3"/>
      <c r="J1" s="3"/>
      <c r="K1" s="3"/>
    </row>
    <row r="2" spans="1:12" ht="26.25" customHeight="1" x14ac:dyDescent="0.15">
      <c r="A2" s="80" t="s">
        <v>17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</row>
    <row r="3" spans="1:12" ht="6.75" customHeight="1" x14ac:dyDescent="0.15"/>
    <row r="4" spans="1:12" ht="23.25" customHeight="1" thickBot="1" x14ac:dyDescent="0.2">
      <c r="B4" s="81" t="s">
        <v>77</v>
      </c>
      <c r="C4" s="81"/>
      <c r="D4" s="81"/>
      <c r="E4" s="81"/>
      <c r="F4" s="81"/>
      <c r="G4" s="81"/>
      <c r="H4" s="81"/>
      <c r="J4" s="39" t="s">
        <v>8</v>
      </c>
      <c r="K4" s="56"/>
      <c r="L4" s="25"/>
    </row>
    <row r="5" spans="1:12" ht="13.5" customHeight="1" thickBot="1" x14ac:dyDescent="0.2"/>
    <row r="6" spans="1:12" ht="27.75" customHeight="1" thickBot="1" x14ac:dyDescent="0.2">
      <c r="B6" s="24" t="s">
        <v>25</v>
      </c>
      <c r="C6" s="64"/>
      <c r="D6" s="40" t="s">
        <v>19</v>
      </c>
      <c r="E6" s="41"/>
      <c r="F6" s="41"/>
      <c r="G6" s="65"/>
      <c r="H6" s="21"/>
      <c r="K6" s="57"/>
    </row>
    <row r="7" spans="1:12" ht="27.75" customHeight="1" thickBot="1" x14ac:dyDescent="0.2">
      <c r="B7" s="47" t="s">
        <v>39</v>
      </c>
      <c r="D7" s="42" t="s">
        <v>20</v>
      </c>
      <c r="E7" s="43"/>
      <c r="F7" s="43"/>
      <c r="G7" s="38"/>
      <c r="H7" s="21" t="s">
        <v>22</v>
      </c>
      <c r="J7" s="66"/>
    </row>
    <row r="8" spans="1:12" ht="27.75" customHeight="1" thickBot="1" x14ac:dyDescent="0.2">
      <c r="D8" s="44" t="s">
        <v>21</v>
      </c>
      <c r="E8" s="45"/>
      <c r="F8" s="45"/>
      <c r="G8" s="37"/>
      <c r="H8" s="21" t="s">
        <v>23</v>
      </c>
    </row>
    <row r="9" spans="1:12" ht="27.75" customHeight="1" thickBot="1" x14ac:dyDescent="0.25">
      <c r="B9" s="23" t="s">
        <v>26</v>
      </c>
    </row>
    <row r="10" spans="1:12" ht="27" customHeight="1" x14ac:dyDescent="0.15">
      <c r="B10" s="10"/>
      <c r="C10" s="11" t="s">
        <v>5</v>
      </c>
      <c r="D10" s="82" t="s">
        <v>9</v>
      </c>
      <c r="E10" s="83"/>
      <c r="F10" s="83"/>
      <c r="G10" s="84"/>
      <c r="H10" s="85" t="s">
        <v>16</v>
      </c>
      <c r="I10" s="85"/>
      <c r="J10" s="86"/>
      <c r="K10" s="87" t="s">
        <v>4</v>
      </c>
    </row>
    <row r="11" spans="1:12" ht="27" customHeight="1" x14ac:dyDescent="0.15">
      <c r="B11" s="89" t="s">
        <v>6</v>
      </c>
      <c r="C11" s="7"/>
      <c r="D11" s="14" t="s">
        <v>10</v>
      </c>
      <c r="E11" s="15" t="s">
        <v>1</v>
      </c>
      <c r="F11" s="15" t="s">
        <v>7</v>
      </c>
      <c r="G11" s="16" t="s">
        <v>2</v>
      </c>
      <c r="H11" s="17" t="s">
        <v>0</v>
      </c>
      <c r="I11" s="15" t="s">
        <v>3</v>
      </c>
      <c r="J11" s="15" t="s">
        <v>2</v>
      </c>
      <c r="K11" s="88"/>
    </row>
    <row r="12" spans="1:12" ht="27" customHeight="1" thickBot="1" x14ac:dyDescent="0.2">
      <c r="B12" s="90"/>
      <c r="C12" s="8"/>
      <c r="D12" s="12" t="s">
        <v>40</v>
      </c>
      <c r="E12" s="13" t="s">
        <v>65</v>
      </c>
      <c r="F12" s="13" t="s">
        <v>13</v>
      </c>
      <c r="G12" s="9" t="s">
        <v>75</v>
      </c>
      <c r="H12" s="18" t="s">
        <v>66</v>
      </c>
      <c r="I12" s="13" t="s">
        <v>15</v>
      </c>
      <c r="J12" s="13" t="s">
        <v>42</v>
      </c>
      <c r="K12" s="19" t="s">
        <v>74</v>
      </c>
    </row>
    <row r="13" spans="1:12" ht="27" customHeight="1" thickTop="1" x14ac:dyDescent="0.15">
      <c r="B13" s="58" t="s">
        <v>43</v>
      </c>
      <c r="C13" s="4" t="s">
        <v>29</v>
      </c>
      <c r="D13" s="72">
        <f>$G$6</f>
        <v>0</v>
      </c>
      <c r="E13" s="59">
        <v>3877</v>
      </c>
      <c r="F13" s="26">
        <v>1</v>
      </c>
      <c r="G13" s="27">
        <f>ROUNDDOWN(D13*E13*(185%-F13),2)</f>
        <v>0</v>
      </c>
      <c r="H13" s="74">
        <f>$G$8</f>
        <v>0</v>
      </c>
      <c r="I13" s="60">
        <v>553100</v>
      </c>
      <c r="J13" s="28">
        <f t="shared" ref="J13:J24" si="0">H13*I13</f>
        <v>0</v>
      </c>
      <c r="K13" s="29">
        <f t="shared" ref="K13:K24" si="1">ROUNDDOWN(G13+J13,0)</f>
        <v>0</v>
      </c>
    </row>
    <row r="14" spans="1:12" ht="27" customHeight="1" x14ac:dyDescent="0.15">
      <c r="B14" s="58" t="s">
        <v>43</v>
      </c>
      <c r="C14" s="2" t="s">
        <v>67</v>
      </c>
      <c r="D14" s="72">
        <f t="shared" ref="D14:D24" si="2">$G$6</f>
        <v>0</v>
      </c>
      <c r="E14" s="59">
        <v>3877</v>
      </c>
      <c r="F14" s="30">
        <v>1</v>
      </c>
      <c r="G14" s="27">
        <f>ROUNDDOWN(D14*E14*(185%-F14),2)</f>
        <v>0</v>
      </c>
      <c r="H14" s="74">
        <f t="shared" ref="H14:H15" si="3">$G$8</f>
        <v>0</v>
      </c>
      <c r="I14" s="61">
        <v>573400</v>
      </c>
      <c r="J14" s="31">
        <f t="shared" si="0"/>
        <v>0</v>
      </c>
      <c r="K14" s="29">
        <f t="shared" si="1"/>
        <v>0</v>
      </c>
    </row>
    <row r="15" spans="1:12" ht="27" customHeight="1" x14ac:dyDescent="0.15">
      <c r="B15" s="58" t="s">
        <v>43</v>
      </c>
      <c r="C15" s="2" t="s">
        <v>68</v>
      </c>
      <c r="D15" s="72">
        <f t="shared" si="2"/>
        <v>0</v>
      </c>
      <c r="E15" s="59">
        <v>3877</v>
      </c>
      <c r="F15" s="30">
        <v>1</v>
      </c>
      <c r="G15" s="27">
        <f t="shared" ref="G15:G24" si="4">ROUNDDOWN(D15*E15*(185%-F15),2)</f>
        <v>0</v>
      </c>
      <c r="H15" s="74">
        <f t="shared" si="3"/>
        <v>0</v>
      </c>
      <c r="I15" s="61">
        <v>622900</v>
      </c>
      <c r="J15" s="31">
        <f t="shared" si="0"/>
        <v>0</v>
      </c>
      <c r="K15" s="29">
        <f t="shared" si="1"/>
        <v>0</v>
      </c>
    </row>
    <row r="16" spans="1:12" ht="27" customHeight="1" x14ac:dyDescent="0.15">
      <c r="B16" s="58" t="s">
        <v>43</v>
      </c>
      <c r="C16" s="2" t="s">
        <v>55</v>
      </c>
      <c r="D16" s="72">
        <f t="shared" si="2"/>
        <v>0</v>
      </c>
      <c r="E16" s="59">
        <v>3877</v>
      </c>
      <c r="F16" s="30">
        <v>1</v>
      </c>
      <c r="G16" s="27">
        <f>ROUNDDOWN(D16*E16*(185%-F16),2)</f>
        <v>0</v>
      </c>
      <c r="H16" s="75">
        <f>$G$7</f>
        <v>0</v>
      </c>
      <c r="I16" s="61">
        <v>746400</v>
      </c>
      <c r="J16" s="31">
        <f t="shared" si="0"/>
        <v>0</v>
      </c>
      <c r="K16" s="29">
        <f t="shared" si="1"/>
        <v>0</v>
      </c>
    </row>
    <row r="17" spans="2:12" ht="27" customHeight="1" x14ac:dyDescent="0.15">
      <c r="B17" s="58" t="s">
        <v>43</v>
      </c>
      <c r="C17" s="2" t="s">
        <v>32</v>
      </c>
      <c r="D17" s="72">
        <f t="shared" si="2"/>
        <v>0</v>
      </c>
      <c r="E17" s="59">
        <v>3877</v>
      </c>
      <c r="F17" s="30">
        <v>1</v>
      </c>
      <c r="G17" s="27">
        <f t="shared" si="4"/>
        <v>0</v>
      </c>
      <c r="H17" s="75">
        <f t="shared" ref="H17:H18" si="5">$G$7</f>
        <v>0</v>
      </c>
      <c r="I17" s="61">
        <v>560700</v>
      </c>
      <c r="J17" s="31">
        <f t="shared" si="0"/>
        <v>0</v>
      </c>
      <c r="K17" s="29">
        <f t="shared" si="1"/>
        <v>0</v>
      </c>
    </row>
    <row r="18" spans="2:12" ht="27" customHeight="1" x14ac:dyDescent="0.15">
      <c r="B18" s="58" t="s">
        <v>43</v>
      </c>
      <c r="C18" s="2" t="s">
        <v>33</v>
      </c>
      <c r="D18" s="72">
        <f t="shared" si="2"/>
        <v>0</v>
      </c>
      <c r="E18" s="59">
        <v>3877</v>
      </c>
      <c r="F18" s="30">
        <v>1</v>
      </c>
      <c r="G18" s="27">
        <f t="shared" si="4"/>
        <v>0</v>
      </c>
      <c r="H18" s="75">
        <f t="shared" si="5"/>
        <v>0</v>
      </c>
      <c r="I18" s="61">
        <v>578100</v>
      </c>
      <c r="J18" s="31">
        <f t="shared" si="0"/>
        <v>0</v>
      </c>
      <c r="K18" s="29">
        <f t="shared" si="1"/>
        <v>0</v>
      </c>
    </row>
    <row r="19" spans="2:12" ht="27" customHeight="1" x14ac:dyDescent="0.15">
      <c r="B19" s="58" t="s">
        <v>43</v>
      </c>
      <c r="C19" s="2" t="s">
        <v>34</v>
      </c>
      <c r="D19" s="72">
        <f t="shared" si="2"/>
        <v>0</v>
      </c>
      <c r="E19" s="59">
        <v>3877</v>
      </c>
      <c r="F19" s="30">
        <v>1</v>
      </c>
      <c r="G19" s="27">
        <f t="shared" si="4"/>
        <v>0</v>
      </c>
      <c r="H19" s="74">
        <f t="shared" ref="H19:H24" si="6">$G$8</f>
        <v>0</v>
      </c>
      <c r="I19" s="61">
        <v>632400</v>
      </c>
      <c r="J19" s="31">
        <f t="shared" si="0"/>
        <v>0</v>
      </c>
      <c r="K19" s="29">
        <f t="shared" si="1"/>
        <v>0</v>
      </c>
    </row>
    <row r="20" spans="2:12" ht="27" customHeight="1" x14ac:dyDescent="0.15">
      <c r="B20" s="58" t="s">
        <v>43</v>
      </c>
      <c r="C20" s="2" t="s">
        <v>35</v>
      </c>
      <c r="D20" s="72">
        <f t="shared" si="2"/>
        <v>0</v>
      </c>
      <c r="E20" s="59">
        <v>3877</v>
      </c>
      <c r="F20" s="30">
        <v>1</v>
      </c>
      <c r="G20" s="27">
        <f t="shared" si="4"/>
        <v>0</v>
      </c>
      <c r="H20" s="74">
        <f t="shared" si="6"/>
        <v>0</v>
      </c>
      <c r="I20" s="61">
        <v>627900</v>
      </c>
      <c r="J20" s="31">
        <f t="shared" si="0"/>
        <v>0</v>
      </c>
      <c r="K20" s="29">
        <f t="shared" si="1"/>
        <v>0</v>
      </c>
    </row>
    <row r="21" spans="2:12" ht="27" customHeight="1" x14ac:dyDescent="0.15">
      <c r="B21" s="58" t="s">
        <v>43</v>
      </c>
      <c r="C21" s="2" t="s">
        <v>36</v>
      </c>
      <c r="D21" s="72">
        <f t="shared" si="2"/>
        <v>0</v>
      </c>
      <c r="E21" s="59">
        <v>3877</v>
      </c>
      <c r="F21" s="30">
        <v>1</v>
      </c>
      <c r="G21" s="27">
        <f t="shared" si="4"/>
        <v>0</v>
      </c>
      <c r="H21" s="74">
        <f t="shared" si="6"/>
        <v>0</v>
      </c>
      <c r="I21" s="61">
        <v>651600</v>
      </c>
      <c r="J21" s="31">
        <f t="shared" si="0"/>
        <v>0</v>
      </c>
      <c r="K21" s="29">
        <f t="shared" si="1"/>
        <v>0</v>
      </c>
    </row>
    <row r="22" spans="2:12" ht="27" customHeight="1" x14ac:dyDescent="0.15">
      <c r="B22" s="58" t="s">
        <v>45</v>
      </c>
      <c r="C22" s="2" t="s">
        <v>46</v>
      </c>
      <c r="D22" s="72">
        <f t="shared" si="2"/>
        <v>0</v>
      </c>
      <c r="E22" s="59">
        <v>3877</v>
      </c>
      <c r="F22" s="30">
        <v>1</v>
      </c>
      <c r="G22" s="27">
        <f t="shared" si="4"/>
        <v>0</v>
      </c>
      <c r="H22" s="74">
        <f t="shared" si="6"/>
        <v>0</v>
      </c>
      <c r="I22" s="61">
        <v>684600</v>
      </c>
      <c r="J22" s="31">
        <f t="shared" si="0"/>
        <v>0</v>
      </c>
      <c r="K22" s="29">
        <f t="shared" si="1"/>
        <v>0</v>
      </c>
    </row>
    <row r="23" spans="2:12" ht="27" customHeight="1" x14ac:dyDescent="0.15">
      <c r="B23" s="58" t="s">
        <v>45</v>
      </c>
      <c r="C23" s="2" t="s">
        <v>37</v>
      </c>
      <c r="D23" s="72">
        <f t="shared" si="2"/>
        <v>0</v>
      </c>
      <c r="E23" s="59">
        <v>3877</v>
      </c>
      <c r="F23" s="30">
        <v>1</v>
      </c>
      <c r="G23" s="27">
        <f t="shared" si="4"/>
        <v>0</v>
      </c>
      <c r="H23" s="74">
        <f t="shared" si="6"/>
        <v>0</v>
      </c>
      <c r="I23" s="61">
        <v>648400</v>
      </c>
      <c r="J23" s="31">
        <f t="shared" si="0"/>
        <v>0</v>
      </c>
      <c r="K23" s="29">
        <f t="shared" si="1"/>
        <v>0</v>
      </c>
    </row>
    <row r="24" spans="2:12" ht="27" customHeight="1" thickBot="1" x14ac:dyDescent="0.2">
      <c r="B24" s="58" t="s">
        <v>45</v>
      </c>
      <c r="C24" s="48" t="s">
        <v>69</v>
      </c>
      <c r="D24" s="73">
        <f t="shared" si="2"/>
        <v>0</v>
      </c>
      <c r="E24" s="67">
        <v>3877</v>
      </c>
      <c r="F24" s="49">
        <v>1</v>
      </c>
      <c r="G24" s="50">
        <f t="shared" si="4"/>
        <v>0</v>
      </c>
      <c r="H24" s="76">
        <f t="shared" si="6"/>
        <v>0</v>
      </c>
      <c r="I24" s="62">
        <v>568400</v>
      </c>
      <c r="J24" s="51">
        <f t="shared" si="0"/>
        <v>0</v>
      </c>
      <c r="K24" s="29">
        <f t="shared" si="1"/>
        <v>0</v>
      </c>
    </row>
    <row r="25" spans="2:12" ht="27" customHeight="1" thickTop="1" thickBot="1" x14ac:dyDescent="0.2">
      <c r="B25" s="77" t="s">
        <v>38</v>
      </c>
      <c r="C25" s="78"/>
      <c r="D25" s="32" t="s">
        <v>70</v>
      </c>
      <c r="E25" s="33" t="s">
        <v>48</v>
      </c>
      <c r="F25" s="33" t="s">
        <v>48</v>
      </c>
      <c r="G25" s="34" t="s">
        <v>48</v>
      </c>
      <c r="H25" s="35" t="s">
        <v>48</v>
      </c>
      <c r="I25" s="36">
        <f>SUM(I13:I24)</f>
        <v>7447900</v>
      </c>
      <c r="J25" s="69" t="s">
        <v>71</v>
      </c>
      <c r="K25" s="52">
        <f>SUM(K13:K24)</f>
        <v>0</v>
      </c>
      <c r="L25" s="22"/>
    </row>
    <row r="26" spans="2:12" ht="32.25" customHeight="1" thickBot="1" x14ac:dyDescent="0.2">
      <c r="B26" s="79"/>
      <c r="C26" s="79"/>
      <c r="D26" s="63"/>
      <c r="E26" s="5"/>
      <c r="F26" s="5"/>
      <c r="G26" s="5"/>
      <c r="H26" s="6"/>
      <c r="I26" s="20"/>
      <c r="J26" s="53" t="s">
        <v>50</v>
      </c>
      <c r="K26" s="54">
        <f>ROUNDDOWN(K25*100/110,0)</f>
        <v>0</v>
      </c>
    </row>
    <row r="27" spans="2:12" x14ac:dyDescent="0.15">
      <c r="B27" s="1" t="s">
        <v>18</v>
      </c>
      <c r="H27" s="68"/>
      <c r="I27" s="68"/>
      <c r="J27" s="68"/>
      <c r="K27" s="68"/>
    </row>
    <row r="28" spans="2:12" x14ac:dyDescent="0.15">
      <c r="B28" s="1" t="s">
        <v>72</v>
      </c>
      <c r="H28" s="68"/>
      <c r="I28" s="68"/>
      <c r="J28" s="68"/>
      <c r="K28" s="68"/>
    </row>
    <row r="29" spans="2:12" x14ac:dyDescent="0.15">
      <c r="B29" s="1" t="s">
        <v>51</v>
      </c>
    </row>
    <row r="30" spans="2:12" x14ac:dyDescent="0.15">
      <c r="B30" s="1" t="s">
        <v>27</v>
      </c>
    </row>
    <row r="31" spans="2:12" x14ac:dyDescent="0.15">
      <c r="B31" s="1" t="s">
        <v>52</v>
      </c>
    </row>
    <row r="36" spans="5:16" x14ac:dyDescent="0.15">
      <c r="E36"/>
      <c r="F36"/>
      <c r="G36"/>
      <c r="J36"/>
      <c r="K36"/>
    </row>
    <row r="37" spans="5:16" x14ac:dyDescent="0.15">
      <c r="E37"/>
      <c r="F37"/>
      <c r="G37"/>
      <c r="J37"/>
      <c r="K37"/>
    </row>
    <row r="38" spans="5:16" x14ac:dyDescent="0.15">
      <c r="E38"/>
      <c r="F38"/>
      <c r="G38"/>
      <c r="J38"/>
      <c r="K38"/>
    </row>
    <row r="39" spans="5:16" x14ac:dyDescent="0.15">
      <c r="E39"/>
      <c r="F39"/>
      <c r="G39"/>
      <c r="J39"/>
      <c r="K39"/>
    </row>
    <row r="40" spans="5:16" x14ac:dyDescent="0.15">
      <c r="E40"/>
      <c r="F40"/>
      <c r="G40"/>
      <c r="J40"/>
      <c r="K40"/>
    </row>
    <row r="41" spans="5:16" x14ac:dyDescent="0.15">
      <c r="E41"/>
      <c r="F41"/>
      <c r="G41"/>
      <c r="J41"/>
      <c r="K41"/>
    </row>
    <row r="42" spans="5:16" x14ac:dyDescent="0.15">
      <c r="E42">
        <v>553100</v>
      </c>
      <c r="F42">
        <v>573400</v>
      </c>
      <c r="G42">
        <v>622900</v>
      </c>
      <c r="H42">
        <v>746400</v>
      </c>
      <c r="I42">
        <v>560700</v>
      </c>
      <c r="J42">
        <v>578100</v>
      </c>
      <c r="K42">
        <v>632400</v>
      </c>
      <c r="L42">
        <v>627900</v>
      </c>
      <c r="M42">
        <v>651600</v>
      </c>
      <c r="N42">
        <v>684600</v>
      </c>
      <c r="O42">
        <v>648400</v>
      </c>
      <c r="P42">
        <v>568400</v>
      </c>
    </row>
    <row r="43" spans="5:16" x14ac:dyDescent="0.15">
      <c r="E43"/>
      <c r="F43"/>
      <c r="G43"/>
      <c r="J43"/>
      <c r="K43"/>
    </row>
    <row r="44" spans="5:16" x14ac:dyDescent="0.15">
      <c r="E44"/>
      <c r="F44"/>
      <c r="G44"/>
      <c r="J44"/>
      <c r="K44"/>
    </row>
    <row r="45" spans="5:16" x14ac:dyDescent="0.15">
      <c r="E45"/>
      <c r="F45"/>
      <c r="G45"/>
      <c r="J45"/>
      <c r="K45"/>
    </row>
    <row r="46" spans="5:16" x14ac:dyDescent="0.15">
      <c r="E46"/>
      <c r="F46">
        <v>553100</v>
      </c>
      <c r="G46"/>
      <c r="J46"/>
      <c r="K46"/>
    </row>
    <row r="47" spans="5:16" x14ac:dyDescent="0.15">
      <c r="E47"/>
      <c r="F47">
        <v>573400</v>
      </c>
      <c r="G47"/>
      <c r="J47"/>
      <c r="K47"/>
    </row>
    <row r="48" spans="5:16" x14ac:dyDescent="0.15">
      <c r="E48"/>
      <c r="F48">
        <v>622900</v>
      </c>
      <c r="G48"/>
      <c r="J48"/>
      <c r="K48"/>
    </row>
    <row r="49" spans="5:11" x14ac:dyDescent="0.15">
      <c r="E49"/>
      <c r="F49">
        <v>746400</v>
      </c>
      <c r="G49"/>
      <c r="J49"/>
      <c r="K49"/>
    </row>
    <row r="50" spans="5:11" x14ac:dyDescent="0.15">
      <c r="E50"/>
      <c r="F50">
        <v>560700</v>
      </c>
      <c r="G50"/>
      <c r="J50"/>
      <c r="K50"/>
    </row>
    <row r="51" spans="5:11" x14ac:dyDescent="0.15">
      <c r="F51">
        <v>578100</v>
      </c>
    </row>
    <row r="52" spans="5:11" x14ac:dyDescent="0.15">
      <c r="F52">
        <v>632400</v>
      </c>
    </row>
    <row r="53" spans="5:11" x14ac:dyDescent="0.15">
      <c r="F53">
        <v>627900</v>
      </c>
    </row>
    <row r="54" spans="5:11" x14ac:dyDescent="0.15">
      <c r="F54">
        <v>651600</v>
      </c>
    </row>
    <row r="55" spans="5:11" x14ac:dyDescent="0.15">
      <c r="F55">
        <v>684600</v>
      </c>
    </row>
    <row r="56" spans="5:11" x14ac:dyDescent="0.15">
      <c r="F56">
        <v>648400</v>
      </c>
    </row>
    <row r="57" spans="5:11" x14ac:dyDescent="0.15">
      <c r="F57">
        <v>568400</v>
      </c>
    </row>
  </sheetData>
  <mergeCells count="8">
    <mergeCell ref="B25:C25"/>
    <mergeCell ref="B26:C26"/>
    <mergeCell ref="A2:L2"/>
    <mergeCell ref="B4:H4"/>
    <mergeCell ref="D10:G10"/>
    <mergeCell ref="H10:J10"/>
    <mergeCell ref="K10:K11"/>
    <mergeCell ref="B11:B12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件名①</vt:lpstr>
      <vt:lpstr>件名② </vt:lpstr>
      <vt:lpstr>件名③ </vt:lpstr>
      <vt:lpstr>件名①!Print_Area</vt:lpstr>
      <vt:lpstr>'件名② '!Print_Area</vt:lpstr>
      <vt:lpstr>'件名③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新潟市</cp:lastModifiedBy>
  <cp:lastPrinted>2019-12-02T09:08:21Z</cp:lastPrinted>
  <dcterms:created xsi:type="dcterms:W3CDTF">2001-06-15T09:32:05Z</dcterms:created>
  <dcterms:modified xsi:type="dcterms:W3CDTF">2019-12-04T06:27:47Z</dcterms:modified>
</cp:coreProperties>
</file>